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Ts-xel728\相談課共有\営農計画書関係\Ｒ８営農計画書（2026）\"/>
    </mc:Choice>
  </mc:AlternateContent>
  <xr:revisionPtr revIDLastSave="0" documentId="13_ncr:1_{ED42A326-1278-4022-8843-EE9DACCAF0FA}" xr6:coauthVersionLast="47" xr6:coauthVersionMax="47" xr10:uidLastSave="{00000000-0000-0000-0000-000000000000}"/>
  <bookViews>
    <workbookView xWindow="-23148" yWindow="-108" windowWidth="23256" windowHeight="12456" tabRatio="815" xr2:uid="{00000000-000D-0000-FFFF-FFFF00000000}"/>
  </bookViews>
  <sheets>
    <sheet name="表紙" sheetId="21" r:id="rId1"/>
    <sheet name="家族" sheetId="2" r:id="rId2"/>
    <sheet name="土地" sheetId="3" r:id="rId3"/>
    <sheet name="機械" sheetId="4" r:id="rId4"/>
    <sheet name="農産" sheetId="5" r:id="rId5"/>
    <sheet name="農雑" sheetId="6" r:id="rId6"/>
    <sheet name="乳牛" sheetId="26" r:id="rId7"/>
    <sheet name="和牛" sheetId="24" r:id="rId8"/>
    <sheet name="軽種馬①" sheetId="27" r:id="rId9"/>
    <sheet name="軽種馬②" sheetId="28" r:id="rId10"/>
    <sheet name="軽種馬③" sheetId="29" r:id="rId11"/>
    <sheet name="肥料・農薬・種苗" sheetId="8" r:id="rId12"/>
    <sheet name="内訳(肥料・農薬・種苗・資材)" sheetId="32" r:id="rId13"/>
    <sheet name="資材 " sheetId="22" r:id="rId14"/>
    <sheet name="飼料" sheetId="25" r:id="rId15"/>
    <sheet name="養畜" sheetId="30" r:id="rId16"/>
    <sheet name="共済" sheetId="10" r:id="rId17"/>
    <sheet name="賃料料金" sheetId="11" r:id="rId18"/>
    <sheet name="租税公課" sheetId="23" r:id="rId19"/>
    <sheet name="資金" sheetId="12" r:id="rId20"/>
    <sheet name="家計" sheetId="13" r:id="rId21"/>
    <sheet name="ｸﾐｶﾝ" sheetId="15" r:id="rId22"/>
    <sheet name="方針・決済欄" sheetId="19" r:id="rId23"/>
    <sheet name="月別計画" sheetId="31" r:id="rId24"/>
  </sheets>
  <externalReferences>
    <externalReference r:id="rId25"/>
  </externalReferences>
  <definedNames>
    <definedName name="_xlnm._FilterDatabase" localSheetId="1" hidden="1">家族!$A$1:$P$29</definedName>
    <definedName name="_SA1" localSheetId="9">#REF!</definedName>
    <definedName name="_SA1" localSheetId="10">#REF!</definedName>
    <definedName name="_SA1" localSheetId="14">#REF!</definedName>
    <definedName name="_SA1" localSheetId="12">#REF!</definedName>
    <definedName name="_SA1" localSheetId="7">#REF!</definedName>
    <definedName name="_SA1">#REF!</definedName>
    <definedName name="_SA2" localSheetId="9">#REF!</definedName>
    <definedName name="_SA2" localSheetId="10">#REF!</definedName>
    <definedName name="_SA2" localSheetId="14">#REF!</definedName>
    <definedName name="_SA2" localSheetId="12">#REF!</definedName>
    <definedName name="_SA2" localSheetId="7">#REF!</definedName>
    <definedName name="_SA2">#REF!</definedName>
    <definedName name="\A" localSheetId="9">#REF!</definedName>
    <definedName name="\A" localSheetId="10">#REF!</definedName>
    <definedName name="\A" localSheetId="14">#REF!</definedName>
    <definedName name="\A" localSheetId="12">#REF!</definedName>
    <definedName name="\A" localSheetId="7">#REF!</definedName>
    <definedName name="\A">#REF!</definedName>
    <definedName name="A1_" localSheetId="9">#REF!</definedName>
    <definedName name="A1_" localSheetId="10">#REF!</definedName>
    <definedName name="A1_" localSheetId="12">#REF!</definedName>
    <definedName name="A1_">#REF!</definedName>
    <definedName name="ICI" localSheetId="9">#REF!</definedName>
    <definedName name="ICI" localSheetId="10">#REF!</definedName>
    <definedName name="ICI" localSheetId="12">#REF!</definedName>
    <definedName name="ICI">#REF!</definedName>
    <definedName name="KAZU" localSheetId="9">#REF!</definedName>
    <definedName name="KAZU" localSheetId="10">#REF!</definedName>
    <definedName name="KAZU" localSheetId="12">#REF!</definedName>
    <definedName name="KAZU">#REF!</definedName>
    <definedName name="KEK" localSheetId="9">#REF!</definedName>
    <definedName name="KEK" localSheetId="10">#REF!</definedName>
    <definedName name="KEK" localSheetId="12">#REF!</definedName>
    <definedName name="KEK">#REF!</definedName>
    <definedName name="_xlnm.Print_Area" localSheetId="16">共済!$A$1:$N$35</definedName>
    <definedName name="_xlnm.Print_Area" localSheetId="23">月別計画!$A$1:$T$93</definedName>
    <definedName name="_xlnm.Print_Area" localSheetId="19">資金!$A$1:$R$50</definedName>
    <definedName name="_xlnm.Print_Area" localSheetId="18">租税公課!$A$1:$U$31</definedName>
    <definedName name="_xlnm.Print_Area" localSheetId="17">賃料料金!$A$1:$U$25</definedName>
    <definedName name="_xlnm.Print_Area" localSheetId="12">'内訳(肥料・農薬・種苗・資材)'!$A$1:$M$49</definedName>
    <definedName name="_xlnm.Print_Area" localSheetId="4">農産!$A$1:$N$43</definedName>
    <definedName name="SABA" localSheetId="9">#REF!</definedName>
    <definedName name="SABA" localSheetId="10">#REF!</definedName>
    <definedName name="SABA" localSheetId="14">#REF!</definedName>
    <definedName name="SABA" localSheetId="12">#REF!</definedName>
    <definedName name="SABA" localSheetId="7">#REF!</definedName>
    <definedName name="SABA">#REF!</definedName>
    <definedName name="温床" localSheetId="9">#REF!</definedName>
    <definedName name="温床" localSheetId="10">#REF!</definedName>
    <definedName name="温床" localSheetId="14">#REF!</definedName>
    <definedName name="温床" localSheetId="12">#REF!</definedName>
    <definedName name="温床" localSheetId="7">#REF!</definedName>
    <definedName name="温床">#REF!</definedName>
    <definedName name="家族" localSheetId="9">#REF!</definedName>
    <definedName name="家族" localSheetId="10">#REF!</definedName>
    <definedName name="家族" localSheetId="14">#REF!</definedName>
    <definedName name="家族" localSheetId="12">#REF!</definedName>
    <definedName name="家族" localSheetId="7">#REF!</definedName>
    <definedName name="家族">#REF!</definedName>
    <definedName name="軽種馬③" localSheetId="12">#REF!</definedName>
    <definedName name="軽種馬③">#REF!</definedName>
    <definedName name="作付面積" localSheetId="9">#REF!</definedName>
    <definedName name="作付面積" localSheetId="10">#REF!</definedName>
    <definedName name="作付面積" localSheetId="12">#REF!</definedName>
    <definedName name="作付面積">#REF!</definedName>
    <definedName name="資材" localSheetId="9">#REF!</definedName>
    <definedName name="資材" localSheetId="10">#REF!</definedName>
    <definedName name="資材" localSheetId="12">#REF!</definedName>
    <definedName name="資材">#REF!</definedName>
    <definedName name="種苗" localSheetId="9">#REF!</definedName>
    <definedName name="種苗" localSheetId="10">#REF!</definedName>
    <definedName name="種苗" localSheetId="12">#REF!</definedName>
    <definedName name="種苗">#REF!</definedName>
    <definedName name="性_別" localSheetId="9">#REF!</definedName>
    <definedName name="性_別" localSheetId="10">#REF!</definedName>
    <definedName name="性_別" localSheetId="12">#REF!</definedName>
    <definedName name="性_別">#REF!</definedName>
    <definedName name="続柄" localSheetId="9">#REF!</definedName>
    <definedName name="続柄" localSheetId="10">#REF!</definedName>
    <definedName name="続柄" localSheetId="14">[1]記入!$T$5:$U$22</definedName>
    <definedName name="続柄" localSheetId="12">#REF!</definedName>
    <definedName name="続柄" localSheetId="7">[1]記入!$T$5:$U$22</definedName>
    <definedName name="続柄">#REF!</definedName>
    <definedName name="農薬" localSheetId="9">#REF!</definedName>
    <definedName name="農薬" localSheetId="10">#REF!</definedName>
    <definedName name="農薬" localSheetId="14">#REF!</definedName>
    <definedName name="農薬" localSheetId="12">#REF!</definedName>
    <definedName name="農薬" localSheetId="7">#REF!</definedName>
    <definedName name="農薬">#REF!</definedName>
    <definedName name="肥料" localSheetId="9">#REF!</definedName>
    <definedName name="肥料" localSheetId="10">#REF!</definedName>
    <definedName name="肥料" localSheetId="12">#REF!</definedName>
    <definedName name="肥料">#REF!</definedName>
  </definedNames>
  <calcPr calcId="181029"/>
</workbook>
</file>

<file path=xl/calcChain.xml><?xml version="1.0" encoding="utf-8"?>
<calcChain xmlns="http://schemas.openxmlformats.org/spreadsheetml/2006/main">
  <c r="P29" i="6" l="1"/>
  <c r="L43" i="32"/>
  <c r="L47" i="32"/>
  <c r="L31" i="32"/>
  <c r="L30" i="32"/>
  <c r="L46" i="32" l="1"/>
  <c r="L45" i="32"/>
  <c r="L44" i="32"/>
  <c r="L41" i="32"/>
  <c r="L40" i="32"/>
  <c r="L39" i="32"/>
  <c r="L38" i="32"/>
  <c r="L37" i="32"/>
  <c r="L36" i="32"/>
  <c r="L29" i="32"/>
  <c r="L28" i="32"/>
  <c r="L27" i="32"/>
  <c r="L26" i="32"/>
  <c r="L25" i="32"/>
  <c r="L24" i="32"/>
  <c r="L23" i="32"/>
  <c r="L21" i="32"/>
  <c r="L20" i="32"/>
  <c r="L19" i="32"/>
  <c r="L18" i="32"/>
  <c r="L17" i="32"/>
  <c r="L14" i="32"/>
  <c r="L13" i="32"/>
  <c r="L12" i="32"/>
  <c r="L11" i="32"/>
  <c r="L10" i="32"/>
  <c r="L9" i="32"/>
  <c r="L8" i="32"/>
  <c r="L7" i="32"/>
  <c r="L6" i="32"/>
  <c r="L5" i="32"/>
  <c r="L4" i="32"/>
  <c r="L33" i="32" l="1"/>
  <c r="P47" i="8" s="1"/>
  <c r="L22" i="32"/>
  <c r="L42" i="32"/>
  <c r="P13" i="22" s="1"/>
  <c r="L48" i="32"/>
  <c r="P22" i="22" s="1"/>
  <c r="L15" i="32"/>
  <c r="P17" i="8" s="1"/>
  <c r="Q5" i="15" s="1"/>
  <c r="R53" i="31" s="1"/>
  <c r="G30" i="3"/>
  <c r="C18" i="3"/>
  <c r="C13" i="3"/>
  <c r="Q9" i="15"/>
  <c r="R57" i="31" s="1"/>
  <c r="Q10" i="15"/>
  <c r="R58" i="31" s="1"/>
  <c r="K30" i="10"/>
  <c r="K27" i="10"/>
  <c r="K28" i="10"/>
  <c r="K29" i="10"/>
  <c r="K31" i="10"/>
  <c r="K32" i="10"/>
  <c r="K33" i="10"/>
  <c r="K26" i="10"/>
  <c r="K25" i="10"/>
  <c r="I4" i="8"/>
  <c r="P18" i="6"/>
  <c r="J41" i="5"/>
  <c r="M41" i="5" s="1"/>
  <c r="J40" i="5"/>
  <c r="M40" i="5" s="1"/>
  <c r="J39" i="5"/>
  <c r="J38" i="5"/>
  <c r="M38" i="5" s="1"/>
  <c r="J37" i="5"/>
  <c r="M37" i="5" s="1"/>
  <c r="J35" i="5"/>
  <c r="J34" i="5"/>
  <c r="M34" i="5" s="1"/>
  <c r="J33" i="5"/>
  <c r="M33" i="5" s="1"/>
  <c r="J31" i="5"/>
  <c r="M31" i="5" s="1"/>
  <c r="J30" i="5"/>
  <c r="M30" i="5" s="1"/>
  <c r="J29" i="5"/>
  <c r="J28" i="5"/>
  <c r="M28" i="5" s="1"/>
  <c r="R16" i="31" s="1"/>
  <c r="J27" i="5"/>
  <c r="M27" i="5" s="1"/>
  <c r="R15" i="31" s="1"/>
  <c r="J26" i="5"/>
  <c r="M26" i="5" s="1"/>
  <c r="R14" i="31" s="1"/>
  <c r="J25" i="5"/>
  <c r="J24" i="5"/>
  <c r="M24" i="5" s="1"/>
  <c r="J22" i="5"/>
  <c r="M22" i="5" s="1"/>
  <c r="J21" i="5"/>
  <c r="M21" i="5" s="1"/>
  <c r="J19" i="5"/>
  <c r="J17" i="5"/>
  <c r="J16" i="5"/>
  <c r="M16" i="5" s="1"/>
  <c r="J15" i="5"/>
  <c r="M14" i="5"/>
  <c r="J12" i="5"/>
  <c r="M11" i="5"/>
  <c r="J8" i="5"/>
  <c r="M8" i="5" s="1"/>
  <c r="M7" i="5"/>
  <c r="M6" i="5"/>
  <c r="M39" i="5"/>
  <c r="M29" i="5"/>
  <c r="R17" i="31" s="1"/>
  <c r="M25" i="5"/>
  <c r="R13" i="31" s="1"/>
  <c r="M19" i="5"/>
  <c r="M17" i="5"/>
  <c r="M9" i="5"/>
  <c r="M5" i="5"/>
  <c r="P24" i="6" l="1"/>
  <c r="P30" i="6" s="1"/>
  <c r="L34" i="32"/>
  <c r="P48" i="8" s="1"/>
  <c r="P34" i="8"/>
  <c r="L49" i="32"/>
  <c r="P23" i="22" s="1"/>
  <c r="M42" i="5"/>
  <c r="K11" i="15" s="1"/>
  <c r="G14" i="3" l="1"/>
  <c r="J48" i="31" l="1"/>
  <c r="D1" i="31"/>
  <c r="D48" i="31" s="1"/>
  <c r="F1" i="31"/>
  <c r="F48" i="31" s="1"/>
  <c r="Q5" i="31"/>
  <c r="Q6" i="31"/>
  <c r="Q7" i="31"/>
  <c r="Q8" i="31"/>
  <c r="Q9" i="31"/>
  <c r="E10" i="31"/>
  <c r="F10" i="31"/>
  <c r="G10" i="31"/>
  <c r="H10" i="31"/>
  <c r="I10" i="31"/>
  <c r="J10" i="31"/>
  <c r="K10" i="31"/>
  <c r="L10" i="31"/>
  <c r="M10" i="31"/>
  <c r="N10" i="31"/>
  <c r="O10" i="31"/>
  <c r="P10" i="31"/>
  <c r="S10" i="31"/>
  <c r="T10" i="31"/>
  <c r="Q11" i="31"/>
  <c r="Q12" i="31"/>
  <c r="Q13" i="31"/>
  <c r="Q14" i="31"/>
  <c r="Q15" i="31"/>
  <c r="Q16" i="31"/>
  <c r="Q17" i="31"/>
  <c r="Q18" i="31"/>
  <c r="Q19" i="31"/>
  <c r="E20" i="31"/>
  <c r="F20" i="31"/>
  <c r="G20" i="31"/>
  <c r="H20" i="31"/>
  <c r="I20" i="31"/>
  <c r="J20" i="31"/>
  <c r="K20" i="31"/>
  <c r="L20" i="31"/>
  <c r="M20" i="31"/>
  <c r="N20" i="31"/>
  <c r="O20" i="31"/>
  <c r="P20" i="31"/>
  <c r="R20" i="31"/>
  <c r="S20" i="31"/>
  <c r="T20" i="31"/>
  <c r="Q21" i="31"/>
  <c r="Q22" i="31"/>
  <c r="Q23" i="31"/>
  <c r="E24" i="31"/>
  <c r="F24" i="31"/>
  <c r="G24" i="31"/>
  <c r="H24" i="31"/>
  <c r="I24" i="31"/>
  <c r="J24" i="31"/>
  <c r="J31" i="31" s="1"/>
  <c r="J37" i="31" s="1"/>
  <c r="J39" i="31" s="1"/>
  <c r="K24" i="31"/>
  <c r="L24" i="31"/>
  <c r="M24" i="31"/>
  <c r="N24" i="31"/>
  <c r="O24" i="31"/>
  <c r="P24" i="31"/>
  <c r="R24" i="31"/>
  <c r="S24" i="31"/>
  <c r="T24" i="31"/>
  <c r="Q25" i="31"/>
  <c r="Q26" i="31"/>
  <c r="Q27" i="31"/>
  <c r="Q28" i="31"/>
  <c r="Q29" i="31"/>
  <c r="E30" i="31"/>
  <c r="F30" i="31"/>
  <c r="G30" i="31"/>
  <c r="H30" i="31"/>
  <c r="I30" i="31"/>
  <c r="J30" i="31"/>
  <c r="K30" i="31"/>
  <c r="L30" i="31"/>
  <c r="M30" i="31"/>
  <c r="N30" i="31"/>
  <c r="O30" i="31"/>
  <c r="P30" i="31"/>
  <c r="R30" i="31"/>
  <c r="S30" i="31"/>
  <c r="T30" i="31"/>
  <c r="Q32" i="31"/>
  <c r="Q33" i="31"/>
  <c r="Q34" i="31"/>
  <c r="Q35" i="31"/>
  <c r="E36" i="31"/>
  <c r="F36" i="31"/>
  <c r="G36" i="31"/>
  <c r="H36" i="31"/>
  <c r="I36" i="31"/>
  <c r="J36" i="31"/>
  <c r="K36" i="31"/>
  <c r="L36" i="31"/>
  <c r="M36" i="31"/>
  <c r="N36" i="31"/>
  <c r="O36" i="31"/>
  <c r="P36" i="31"/>
  <c r="R36" i="31"/>
  <c r="S36" i="31"/>
  <c r="T36" i="31"/>
  <c r="Q38" i="31"/>
  <c r="Q40" i="31"/>
  <c r="Q41" i="31"/>
  <c r="Q42" i="31"/>
  <c r="E43" i="31"/>
  <c r="F43" i="31"/>
  <c r="G43" i="31"/>
  <c r="H43" i="31"/>
  <c r="I43" i="31"/>
  <c r="J43" i="31"/>
  <c r="K43" i="31"/>
  <c r="L43" i="31"/>
  <c r="M43" i="31"/>
  <c r="N43" i="31"/>
  <c r="O43" i="31"/>
  <c r="P43" i="31"/>
  <c r="S43" i="31"/>
  <c r="T43" i="31"/>
  <c r="Q45" i="31"/>
  <c r="Q46" i="31"/>
  <c r="Q52" i="31"/>
  <c r="Q53" i="31"/>
  <c r="Q54" i="31"/>
  <c r="Q55" i="31"/>
  <c r="Q56" i="31"/>
  <c r="Q57" i="31"/>
  <c r="Q58" i="31"/>
  <c r="Q59" i="31"/>
  <c r="Q60" i="31"/>
  <c r="Q61" i="31"/>
  <c r="Q62" i="31"/>
  <c r="Q63" i="31"/>
  <c r="Q64" i="31"/>
  <c r="E65" i="31"/>
  <c r="F65" i="31"/>
  <c r="G65" i="31"/>
  <c r="H65" i="31"/>
  <c r="I65" i="31"/>
  <c r="J65" i="31"/>
  <c r="K65" i="31"/>
  <c r="L65" i="31"/>
  <c r="M65" i="31"/>
  <c r="N65" i="31"/>
  <c r="O65" i="31"/>
  <c r="P65" i="31"/>
  <c r="S65" i="31"/>
  <c r="T65" i="31"/>
  <c r="T71" i="31" s="1"/>
  <c r="T73" i="31" s="1"/>
  <c r="Q66" i="31"/>
  <c r="Q67" i="31"/>
  <c r="Q68" i="31"/>
  <c r="Q69" i="31"/>
  <c r="E70" i="31"/>
  <c r="F70" i="31"/>
  <c r="G70" i="31"/>
  <c r="H70" i="31"/>
  <c r="I70" i="31"/>
  <c r="J70" i="31"/>
  <c r="K70" i="31"/>
  <c r="L70" i="31"/>
  <c r="M70" i="31"/>
  <c r="N70" i="31"/>
  <c r="O70" i="31"/>
  <c r="P70" i="31"/>
  <c r="S70" i="31"/>
  <c r="S71" i="31" s="1"/>
  <c r="S73" i="31" s="1"/>
  <c r="T70" i="31"/>
  <c r="Q72" i="31"/>
  <c r="Q74" i="31"/>
  <c r="S74" i="31" s="1"/>
  <c r="S85" i="31" s="1"/>
  <c r="Q75" i="31"/>
  <c r="T75" i="31" s="1"/>
  <c r="T91" i="31" s="1"/>
  <c r="E84" i="31"/>
  <c r="F84" i="31"/>
  <c r="F86" i="31" s="1"/>
  <c r="G84" i="31"/>
  <c r="H84" i="31"/>
  <c r="I84" i="31"/>
  <c r="J84" i="31"/>
  <c r="J86" i="31" s="1"/>
  <c r="K84" i="31"/>
  <c r="K86" i="31" s="1"/>
  <c r="L84" i="31"/>
  <c r="M84" i="31"/>
  <c r="N84" i="31"/>
  <c r="N86" i="31" s="1"/>
  <c r="O84" i="31"/>
  <c r="P84" i="31"/>
  <c r="Q84" i="31"/>
  <c r="E85" i="31"/>
  <c r="F85" i="31"/>
  <c r="G85" i="31"/>
  <c r="G86" i="31" s="1"/>
  <c r="H85" i="31"/>
  <c r="I85" i="31"/>
  <c r="I86" i="31" s="1"/>
  <c r="J85" i="31"/>
  <c r="K85" i="31"/>
  <c r="L85" i="31"/>
  <c r="M85" i="31"/>
  <c r="N85" i="31"/>
  <c r="O85" i="31"/>
  <c r="O86" i="31" s="1"/>
  <c r="P85" i="31"/>
  <c r="Q85" i="31"/>
  <c r="Q86" i="31" s="1"/>
  <c r="E90" i="31"/>
  <c r="F90" i="31"/>
  <c r="G90" i="31"/>
  <c r="H90" i="31"/>
  <c r="I90" i="31"/>
  <c r="I92" i="31" s="1"/>
  <c r="J90" i="31"/>
  <c r="K90" i="31"/>
  <c r="L90" i="31"/>
  <c r="M90" i="31"/>
  <c r="M92" i="31" s="1"/>
  <c r="N90" i="31"/>
  <c r="O90" i="31"/>
  <c r="P90" i="31"/>
  <c r="Q90" i="31"/>
  <c r="E91" i="31"/>
  <c r="F91" i="31"/>
  <c r="G91" i="31"/>
  <c r="H91" i="31"/>
  <c r="I91" i="31"/>
  <c r="J91" i="31"/>
  <c r="J92" i="31" s="1"/>
  <c r="K91" i="31"/>
  <c r="L91" i="31"/>
  <c r="L92" i="31" s="1"/>
  <c r="M91" i="31"/>
  <c r="N91" i="31"/>
  <c r="O91" i="31"/>
  <c r="P91" i="31"/>
  <c r="E92" i="31"/>
  <c r="E93" i="31" s="1"/>
  <c r="G92" i="31"/>
  <c r="K92" i="31"/>
  <c r="O92" i="31"/>
  <c r="Q24" i="31" l="1"/>
  <c r="L86" i="31"/>
  <c r="H92" i="31"/>
  <c r="M86" i="31"/>
  <c r="E86" i="31"/>
  <c r="E87" i="31" s="1"/>
  <c r="P92" i="31"/>
  <c r="N92" i="31"/>
  <c r="F92" i="31"/>
  <c r="F93" i="31" s="1"/>
  <c r="G93" i="31" s="1"/>
  <c r="H93" i="31" s="1"/>
  <c r="I93" i="31" s="1"/>
  <c r="J93" i="31" s="1"/>
  <c r="K93" i="31" s="1"/>
  <c r="L93" i="31" s="1"/>
  <c r="M93" i="31" s="1"/>
  <c r="N93" i="31" s="1"/>
  <c r="O93" i="31" s="1"/>
  <c r="P93" i="31" s="1"/>
  <c r="Q93" i="31" s="1"/>
  <c r="T93" i="31" s="1"/>
  <c r="P86" i="31"/>
  <c r="H86" i="31"/>
  <c r="N31" i="31"/>
  <c r="N37" i="31" s="1"/>
  <c r="N39" i="31" s="1"/>
  <c r="N44" i="31" s="1"/>
  <c r="N78" i="31" s="1"/>
  <c r="F31" i="31"/>
  <c r="F37" i="31" s="1"/>
  <c r="F39" i="31" s="1"/>
  <c r="F44" i="31" s="1"/>
  <c r="F78" i="31" s="1"/>
  <c r="F87" i="31"/>
  <c r="G87" i="31" s="1"/>
  <c r="H87" i="31" s="1"/>
  <c r="I87" i="31" s="1"/>
  <c r="J87" i="31" s="1"/>
  <c r="K87" i="31" s="1"/>
  <c r="L87" i="31" s="1"/>
  <c r="M87" i="31" s="1"/>
  <c r="N87" i="31" s="1"/>
  <c r="O87" i="31" s="1"/>
  <c r="P87" i="31" s="1"/>
  <c r="Q87" i="31" s="1"/>
  <c r="S87" i="31" s="1"/>
  <c r="J44" i="31"/>
  <c r="J78" i="31" s="1"/>
  <c r="Q91" i="31"/>
  <c r="Q92" i="31" s="1"/>
  <c r="T31" i="31"/>
  <c r="T37" i="31" s="1"/>
  <c r="T39" i="31" s="1"/>
  <c r="T44" i="31" s="1"/>
  <c r="T46" i="31" s="1"/>
  <c r="T90" i="31" s="1"/>
  <c r="T92" i="31" s="1"/>
  <c r="Q10" i="31"/>
  <c r="O71" i="31"/>
  <c r="O73" i="31" s="1"/>
  <c r="O79" i="31" s="1"/>
  <c r="M71" i="31"/>
  <c r="M73" i="31" s="1"/>
  <c r="M79" i="31" s="1"/>
  <c r="I71" i="31"/>
  <c r="I73" i="31" s="1"/>
  <c r="I79" i="31" s="1"/>
  <c r="G71" i="31"/>
  <c r="G73" i="31" s="1"/>
  <c r="G79" i="31" s="1"/>
  <c r="P71" i="31"/>
  <c r="P73" i="31" s="1"/>
  <c r="P79" i="31" s="1"/>
  <c r="N71" i="31"/>
  <c r="N73" i="31" s="1"/>
  <c r="N79" i="31" s="1"/>
  <c r="N80" i="31" s="1"/>
  <c r="L71" i="31"/>
  <c r="L73" i="31" s="1"/>
  <c r="L79" i="31" s="1"/>
  <c r="J71" i="31"/>
  <c r="J73" i="31" s="1"/>
  <c r="J79" i="31" s="1"/>
  <c r="H71" i="31"/>
  <c r="H73" i="31" s="1"/>
  <c r="H79" i="31" s="1"/>
  <c r="F71" i="31"/>
  <c r="F73" i="31" s="1"/>
  <c r="F79" i="31" s="1"/>
  <c r="K71" i="31"/>
  <c r="K73" i="31" s="1"/>
  <c r="K79" i="31" s="1"/>
  <c r="E71" i="31"/>
  <c r="E73" i="31" s="1"/>
  <c r="E79" i="31" s="1"/>
  <c r="Q70" i="31"/>
  <c r="Q65" i="31"/>
  <c r="H31" i="31"/>
  <c r="H37" i="31" s="1"/>
  <c r="H39" i="31" s="1"/>
  <c r="H44" i="31" s="1"/>
  <c r="H78" i="31" s="1"/>
  <c r="P31" i="31"/>
  <c r="P37" i="31" s="1"/>
  <c r="P39" i="31" s="1"/>
  <c r="P44" i="31" s="1"/>
  <c r="P78" i="31" s="1"/>
  <c r="L31" i="31"/>
  <c r="L37" i="31" s="1"/>
  <c r="L39" i="31" s="1"/>
  <c r="L44" i="31" s="1"/>
  <c r="L78" i="31" s="1"/>
  <c r="L80" i="31" s="1"/>
  <c r="Q30" i="31"/>
  <c r="Q36" i="31"/>
  <c r="Q20" i="31"/>
  <c r="S31" i="31"/>
  <c r="S37" i="31" s="1"/>
  <c r="S39" i="31" s="1"/>
  <c r="S44" i="31" s="1"/>
  <c r="S45" i="31" s="1"/>
  <c r="S84" i="31" s="1"/>
  <c r="S86" i="31" s="1"/>
  <c r="O31" i="31"/>
  <c r="O37" i="31" s="1"/>
  <c r="O39" i="31" s="1"/>
  <c r="O44" i="31" s="1"/>
  <c r="O78" i="31" s="1"/>
  <c r="O80" i="31" s="1"/>
  <c r="M31" i="31"/>
  <c r="M37" i="31" s="1"/>
  <c r="M39" i="31" s="1"/>
  <c r="M44" i="31" s="1"/>
  <c r="M78" i="31" s="1"/>
  <c r="M80" i="31" s="1"/>
  <c r="K31" i="31"/>
  <c r="K37" i="31" s="1"/>
  <c r="K39" i="31" s="1"/>
  <c r="K44" i="31" s="1"/>
  <c r="K78" i="31" s="1"/>
  <c r="K80" i="31" s="1"/>
  <c r="I31" i="31"/>
  <c r="I37" i="31" s="1"/>
  <c r="I39" i="31" s="1"/>
  <c r="I44" i="31" s="1"/>
  <c r="I78" i="31" s="1"/>
  <c r="G31" i="31"/>
  <c r="G37" i="31" s="1"/>
  <c r="G39" i="31" s="1"/>
  <c r="G44" i="31" s="1"/>
  <c r="G78" i="31" s="1"/>
  <c r="E31" i="31"/>
  <c r="E37" i="31" s="1"/>
  <c r="E39" i="31" s="1"/>
  <c r="E44" i="31" s="1"/>
  <c r="E78" i="31" s="1"/>
  <c r="Q43" i="31"/>
  <c r="G29" i="13"/>
  <c r="D13" i="15"/>
  <c r="Q6" i="15"/>
  <c r="R54" i="31" s="1"/>
  <c r="G25" i="6"/>
  <c r="G32" i="6"/>
  <c r="K23" i="15" s="1"/>
  <c r="R42" i="31" s="1"/>
  <c r="I80" i="31" l="1"/>
  <c r="F80" i="31"/>
  <c r="H80" i="31"/>
  <c r="J80" i="31"/>
  <c r="P80" i="31"/>
  <c r="Q31" i="31"/>
  <c r="Q37" i="31" s="1"/>
  <c r="Q39" i="31" s="1"/>
  <c r="Q44" i="31" s="1"/>
  <c r="Q78" i="31" s="1"/>
  <c r="Q80" i="31" s="1"/>
  <c r="G80" i="31"/>
  <c r="E80" i="31"/>
  <c r="E81" i="31" s="1"/>
  <c r="F81" i="31" s="1"/>
  <c r="G81" i="31" s="1"/>
  <c r="H81" i="31" s="1"/>
  <c r="I81" i="31" s="1"/>
  <c r="J81" i="31" s="1"/>
  <c r="K81" i="31" s="1"/>
  <c r="L81" i="31" s="1"/>
  <c r="M81" i="31" s="1"/>
  <c r="N81" i="31" s="1"/>
  <c r="O81" i="31" s="1"/>
  <c r="P81" i="31" s="1"/>
  <c r="Q81" i="31" s="1"/>
  <c r="Q71" i="31"/>
  <c r="Q73" i="31" s="1"/>
  <c r="Q79" i="31" s="1"/>
  <c r="K14" i="15"/>
  <c r="H20" i="26"/>
  <c r="K13" i="15" s="1"/>
  <c r="K17" i="15" l="1"/>
  <c r="K5" i="3"/>
  <c r="K6" i="3"/>
  <c r="K21" i="3"/>
  <c r="K22" i="3"/>
  <c r="K20" i="3"/>
  <c r="K18" i="3"/>
  <c r="K7" i="3"/>
  <c r="K8" i="3"/>
  <c r="R25" i="13" l="1"/>
  <c r="Q20" i="15" s="1"/>
  <c r="R68" i="31" s="1"/>
  <c r="R11" i="13"/>
  <c r="Q19" i="15" s="1"/>
  <c r="R67" i="31" s="1"/>
  <c r="I31" i="13"/>
  <c r="N25" i="12"/>
  <c r="L25" i="12"/>
  <c r="J25" i="12"/>
  <c r="P30" i="12"/>
  <c r="N30" i="12"/>
  <c r="L30" i="12"/>
  <c r="J30" i="12"/>
  <c r="P37" i="12"/>
  <c r="N37" i="12"/>
  <c r="L37" i="12"/>
  <c r="J37" i="12"/>
  <c r="P16" i="22" l="1"/>
  <c r="P17" i="22"/>
  <c r="P18" i="22"/>
  <c r="P19" i="22"/>
  <c r="P20" i="22"/>
  <c r="P21" i="22"/>
  <c r="P15" i="22"/>
  <c r="P14" i="22"/>
  <c r="I16" i="22"/>
  <c r="I17" i="22"/>
  <c r="I18" i="22"/>
  <c r="I19" i="22"/>
  <c r="I20" i="22"/>
  <c r="I21" i="22"/>
  <c r="I22" i="22"/>
  <c r="I23" i="22"/>
  <c r="I15" i="22"/>
  <c r="I14" i="22"/>
  <c r="P5" i="22"/>
  <c r="P6" i="22"/>
  <c r="P7" i="22"/>
  <c r="P8" i="22"/>
  <c r="P9" i="22"/>
  <c r="P10" i="22"/>
  <c r="P11" i="22"/>
  <c r="P12" i="22"/>
  <c r="P4" i="22"/>
  <c r="I5" i="22"/>
  <c r="I6" i="22"/>
  <c r="I7" i="22"/>
  <c r="I8" i="22"/>
  <c r="I9" i="22"/>
  <c r="I10" i="22"/>
  <c r="I11" i="22"/>
  <c r="I12" i="22"/>
  <c r="I13" i="22"/>
  <c r="K19" i="3" l="1"/>
  <c r="K23" i="3"/>
  <c r="K24" i="3"/>
  <c r="K25" i="3"/>
  <c r="K26" i="3"/>
  <c r="K27" i="3"/>
  <c r="K28" i="3"/>
  <c r="K29" i="3"/>
  <c r="K9" i="3"/>
  <c r="K10" i="3"/>
  <c r="K11" i="3"/>
  <c r="K12" i="3"/>
  <c r="K13" i="3"/>
  <c r="K4" i="3"/>
  <c r="K14" i="3" s="1"/>
  <c r="K30" i="3" l="1"/>
  <c r="G21" i="6"/>
  <c r="K21" i="15" s="1"/>
  <c r="R40" i="31" s="1"/>
  <c r="R43" i="31" s="1"/>
  <c r="R32" i="13"/>
  <c r="Q21" i="15" s="1"/>
  <c r="R69" i="31" s="1"/>
  <c r="G25" i="13"/>
  <c r="G22" i="13"/>
  <c r="G17" i="13"/>
  <c r="G14" i="13"/>
  <c r="G9" i="13"/>
  <c r="R30" i="23"/>
  <c r="R17" i="23"/>
  <c r="R11" i="23"/>
  <c r="R6" i="23"/>
  <c r="G30" i="23"/>
  <c r="G23" i="23"/>
  <c r="G11" i="23"/>
  <c r="G17" i="23" s="1"/>
  <c r="R24" i="11"/>
  <c r="R19" i="11"/>
  <c r="R13" i="11"/>
  <c r="R9" i="11"/>
  <c r="G24" i="11"/>
  <c r="G13" i="11"/>
  <c r="K35" i="10"/>
  <c r="Q8" i="15" s="1"/>
  <c r="R56" i="31" s="1"/>
  <c r="K19" i="10"/>
  <c r="K11" i="10"/>
  <c r="G30" i="13" l="1"/>
  <c r="G31" i="13"/>
  <c r="Q24" i="15" s="1"/>
  <c r="R72" i="31" s="1"/>
  <c r="G25" i="11"/>
  <c r="Q12" i="15" s="1"/>
  <c r="R60" i="31" s="1"/>
  <c r="R25" i="11"/>
  <c r="Q13" i="15" s="1"/>
  <c r="R61" i="31" s="1"/>
  <c r="K20" i="10"/>
  <c r="Q11" i="15" s="1"/>
  <c r="R59" i="31" s="1"/>
  <c r="R31" i="23"/>
  <c r="Q16" i="15" s="1"/>
  <c r="R64" i="31" s="1"/>
  <c r="G31" i="23"/>
  <c r="Q14" i="15" s="1"/>
  <c r="R62" i="31" s="1"/>
  <c r="G38" i="8"/>
  <c r="G37" i="8"/>
  <c r="G27" i="8"/>
  <c r="G40" i="8"/>
  <c r="G24" i="8"/>
  <c r="G25" i="8" l="1"/>
  <c r="G42" i="8"/>
  <c r="G39" i="8"/>
  <c r="G23" i="8"/>
  <c r="G5" i="8"/>
  <c r="G36" i="8" s="1"/>
  <c r="M23" i="5"/>
  <c r="K8" i="15" s="1"/>
  <c r="I4" i="22"/>
  <c r="Q7" i="15" s="1"/>
  <c r="M13" i="5"/>
  <c r="K5" i="15" s="1"/>
  <c r="M4" i="5"/>
  <c r="G15" i="6"/>
  <c r="K19" i="15" s="1"/>
  <c r="R38" i="31" s="1"/>
  <c r="C8" i="3"/>
  <c r="C22" i="3" s="1"/>
  <c r="K22" i="15"/>
  <c r="Q4" i="15"/>
  <c r="R52" i="31" s="1"/>
  <c r="G35" i="8"/>
  <c r="L47" i="12"/>
  <c r="L50" i="12" s="1"/>
  <c r="Q18" i="15" s="1"/>
  <c r="R66" i="31" s="1"/>
  <c r="R70" i="31" s="1"/>
  <c r="N47" i="12"/>
  <c r="N50" i="12" s="1"/>
  <c r="Q15" i="15" s="1"/>
  <c r="R63" i="31" s="1"/>
  <c r="M35" i="10"/>
  <c r="P47" i="12"/>
  <c r="J47" i="12"/>
  <c r="J50" i="12" s="1"/>
  <c r="P8" i="12"/>
  <c r="P7" i="12"/>
  <c r="P6" i="12"/>
  <c r="P5" i="12"/>
  <c r="Q17" i="15" l="1"/>
  <c r="R55" i="31"/>
  <c r="R65" i="31" s="1"/>
  <c r="R71" i="31" s="1"/>
  <c r="R73" i="31" s="1"/>
  <c r="R79" i="31" s="1"/>
  <c r="M18" i="5"/>
  <c r="M36" i="5"/>
  <c r="K10" i="15" s="1"/>
  <c r="M10" i="5"/>
  <c r="R5" i="31" s="1"/>
  <c r="P25" i="12"/>
  <c r="M32" i="5"/>
  <c r="K9" i="15" s="1"/>
  <c r="G21" i="8"/>
  <c r="K24" i="15"/>
  <c r="P15" i="2"/>
  <c r="Q22" i="15"/>
  <c r="G22" i="8"/>
  <c r="G20" i="8"/>
  <c r="K6" i="15" l="1"/>
  <c r="R7" i="31"/>
  <c r="R10" i="31" s="1"/>
  <c r="R31" i="31" s="1"/>
  <c r="R37" i="31" s="1"/>
  <c r="R39" i="31" s="1"/>
  <c r="R44" i="31" s="1"/>
  <c r="R78" i="31" s="1"/>
  <c r="R80" i="31" s="1"/>
  <c r="R81" i="31" s="1"/>
  <c r="K4" i="15"/>
  <c r="M20" i="5"/>
  <c r="K7" i="15" s="1"/>
  <c r="Q23" i="15"/>
  <c r="Q25" i="15" s="1"/>
  <c r="D17" i="15" s="1"/>
  <c r="K12" i="15" l="1"/>
  <c r="K18" i="15" s="1"/>
  <c r="K20" i="15" s="1"/>
  <c r="M43" i="5"/>
  <c r="K25" i="15" l="1"/>
  <c r="Q26" i="15" s="1"/>
</calcChain>
</file>

<file path=xl/sharedStrings.xml><?xml version="1.0" encoding="utf-8"?>
<sst xmlns="http://schemas.openxmlformats.org/spreadsheetml/2006/main" count="2720" uniqueCount="921">
  <si>
    <t>営農組合名</t>
  </si>
  <si>
    <t>年</t>
  </si>
  <si>
    <t>第一次修正</t>
  </si>
  <si>
    <t>　家族の現況と計画</t>
  </si>
  <si>
    <t>No</t>
  </si>
  <si>
    <t>氏　　名</t>
  </si>
  <si>
    <t>年齢</t>
  </si>
  <si>
    <t>同居</t>
  </si>
  <si>
    <t>労働能</t>
  </si>
  <si>
    <t xml:space="preserve"> 年間の特記事項</t>
  </si>
  <si>
    <t>別居</t>
  </si>
  <si>
    <t>力換算</t>
  </si>
  <si>
    <t>農業</t>
  </si>
  <si>
    <t>農外</t>
  </si>
  <si>
    <t>就学他</t>
  </si>
  <si>
    <t>農外勤務先</t>
  </si>
  <si>
    <t>収入賃金</t>
  </si>
  <si>
    <t/>
  </si>
  <si>
    <t>男</t>
  </si>
  <si>
    <t>人</t>
  </si>
  <si>
    <t>女</t>
  </si>
  <si>
    <t>合　計</t>
  </si>
  <si>
    <t>千円</t>
  </si>
  <si>
    <t>　雇　用　の　状　況</t>
  </si>
  <si>
    <t>雇用労賃</t>
  </si>
  <si>
    <t>摘　　要</t>
  </si>
  <si>
    <t>合　　　計</t>
  </si>
  <si>
    <t>　土地の現況と利用計画</t>
  </si>
  <si>
    <t>田</t>
  </si>
  <si>
    <t>貸 付 先 名</t>
  </si>
  <si>
    <t>単　価</t>
  </si>
  <si>
    <t>金　額</t>
  </si>
  <si>
    <t>農</t>
  </si>
  <si>
    <t>畑</t>
  </si>
  <si>
    <t>牧　　草　　地</t>
  </si>
  <si>
    <t>採 草 放 牧 地</t>
  </si>
  <si>
    <t>地</t>
  </si>
  <si>
    <t>計</t>
  </si>
  <si>
    <t>借 入 先 名</t>
  </si>
  <si>
    <t>経過年</t>
  </si>
  <si>
    <t>規格・形式</t>
  </si>
  <si>
    <t>計画月</t>
  </si>
  <si>
    <t>取得金額</t>
  </si>
  <si>
    <t>　農産物の生産と販売計画</t>
  </si>
  <si>
    <t>作付面積</t>
  </si>
  <si>
    <t>10a当り収量</t>
  </si>
  <si>
    <t>販売計画額</t>
  </si>
  <si>
    <t>ａ</t>
  </si>
  <si>
    <t>俵</t>
  </si>
  <si>
    <t>円</t>
  </si>
  <si>
    <t>米</t>
  </si>
  <si>
    <t>今年度計画</t>
  </si>
  <si>
    <t>事業割戻金</t>
  </si>
  <si>
    <t>利用組合労賃</t>
  </si>
  <si>
    <t>農産物受入共済金</t>
  </si>
  <si>
    <t>畜産受入共済金</t>
  </si>
  <si>
    <t>農・畜産受入奨励金</t>
  </si>
  <si>
    <t>基金関係交付金</t>
  </si>
  <si>
    <t>価格安定基金交付金</t>
  </si>
  <si>
    <t>その他</t>
  </si>
  <si>
    <t>受入利息</t>
  </si>
  <si>
    <t>賃金収入</t>
  </si>
  <si>
    <t>短期資金</t>
  </si>
  <si>
    <t>長期資金</t>
  </si>
  <si>
    <t>制度資金</t>
  </si>
  <si>
    <t>現金</t>
  </si>
  <si>
    <t>貯金</t>
  </si>
  <si>
    <t>受入補助金</t>
  </si>
  <si>
    <t>前期繰越金</t>
  </si>
  <si>
    <t>項　　　　　目</t>
  </si>
  <si>
    <t>数　量</t>
  </si>
  <si>
    <t>生</t>
  </si>
  <si>
    <t>(クミカン取扱)</t>
  </si>
  <si>
    <t>合計</t>
  </si>
  <si>
    <t>　資金返済計画</t>
  </si>
  <si>
    <t>備　　考</t>
  </si>
  <si>
    <t>資金残高</t>
  </si>
  <si>
    <t>　資本的支出の計画</t>
  </si>
  <si>
    <t>クミカン振替</t>
  </si>
  <si>
    <t>修理費</t>
  </si>
  <si>
    <t>70</t>
  </si>
  <si>
    <t>家計費</t>
  </si>
  <si>
    <t>20</t>
  </si>
  <si>
    <t>　クミカン精算</t>
  </si>
  <si>
    <t>(単位: 千円)</t>
  </si>
  <si>
    <t>第二次修正</t>
  </si>
  <si>
    <t>(自動的に新年度クミカンに繰越しされます)</t>
  </si>
  <si>
    <t>今年度クミカンより</t>
  </si>
  <si>
    <t>現金受入</t>
  </si>
  <si>
    <t>営農貯金</t>
  </si>
  <si>
    <t>普通貯金</t>
  </si>
  <si>
    <t>今年度クミカン供給限度額</t>
  </si>
  <si>
    <t>限度区分</t>
  </si>
  <si>
    <t>供給限度額</t>
  </si>
  <si>
    <t>参考</t>
  </si>
  <si>
    <t>　※　農業所得＝農業収入計－農業支出計</t>
  </si>
  <si>
    <t>　※　農家所得＝農業所得＋農外収入－農外支出</t>
  </si>
  <si>
    <t>　※　農家経済余剰＝農家所得－家計費－資金返済</t>
  </si>
  <si>
    <t>　今年度の営農計画の基本方針</t>
  </si>
  <si>
    <t>（必ず記入してください。）</t>
  </si>
  <si>
    <t>活</t>
  </si>
  <si>
    <t>営</t>
  </si>
  <si>
    <t>担　　  当</t>
  </si>
  <si>
    <t>検　　　　　　　　証</t>
  </si>
  <si>
    <t>決　　裁</t>
  </si>
  <si>
    <t>農業労災</t>
  </si>
  <si>
    <t>傷害共済</t>
  </si>
  <si>
    <t>施設園芸共済</t>
  </si>
  <si>
    <t>農地貸借料</t>
  </si>
  <si>
    <t>利子税</t>
  </si>
  <si>
    <t>所得税</t>
  </si>
  <si>
    <t>贈与税</t>
  </si>
  <si>
    <t>相続税</t>
  </si>
  <si>
    <t>法人税</t>
  </si>
  <si>
    <t>道・町民税</t>
  </si>
  <si>
    <t>固定資産税</t>
  </si>
  <si>
    <t>軽自動車税</t>
  </si>
  <si>
    <t>自動車税</t>
  </si>
  <si>
    <t>国民年金保険料</t>
  </si>
  <si>
    <t>農業者年金保険料</t>
  </si>
  <si>
    <t>軽種馬農協賦課金</t>
  </si>
  <si>
    <t>利用組合負担金</t>
  </si>
  <si>
    <t>支払消費税</t>
  </si>
  <si>
    <t>クミカン繰越</t>
  </si>
  <si>
    <t>共済見返</t>
  </si>
  <si>
    <t>手形貸付金</t>
  </si>
  <si>
    <t>生命共済</t>
  </si>
  <si>
    <t>建更共済</t>
  </si>
  <si>
    <t>作業内容</t>
    <phoneticPr fontId="2"/>
  </si>
  <si>
    <t>氏名</t>
    <phoneticPr fontId="2"/>
  </si>
  <si>
    <t>機械・器具名</t>
    <rPh sb="0" eb="2">
      <t>キカイ</t>
    </rPh>
    <rPh sb="3" eb="5">
      <t>キグ</t>
    </rPh>
    <rPh sb="5" eb="6">
      <t>メイ</t>
    </rPh>
    <phoneticPr fontId="2"/>
  </si>
  <si>
    <t>農業雑収入</t>
    <rPh sb="0" eb="2">
      <t>ノウギョウ</t>
    </rPh>
    <rPh sb="2" eb="3">
      <t>ザツ</t>
    </rPh>
    <rPh sb="3" eb="5">
      <t>シュウニュウ</t>
    </rPh>
    <phoneticPr fontId="2"/>
  </si>
  <si>
    <t>賃貸・使用料</t>
    <rPh sb="0" eb="2">
      <t>チンタイ</t>
    </rPh>
    <rPh sb="3" eb="6">
      <t>シヨウリョウ</t>
    </rPh>
    <phoneticPr fontId="2"/>
  </si>
  <si>
    <t>国税</t>
    <rPh sb="0" eb="2">
      <t>コクゼイ</t>
    </rPh>
    <phoneticPr fontId="2"/>
  </si>
  <si>
    <t>新規借入</t>
    <rPh sb="0" eb="2">
      <t>シンキ</t>
    </rPh>
    <rPh sb="2" eb="4">
      <t>カリイレ</t>
    </rPh>
    <phoneticPr fontId="2"/>
  </si>
  <si>
    <t>利子補給・制度資金</t>
    <rPh sb="0" eb="2">
      <t>リシ</t>
    </rPh>
    <rPh sb="2" eb="4">
      <t>ホキュウ</t>
    </rPh>
    <rPh sb="5" eb="7">
      <t>セイド</t>
    </rPh>
    <rPh sb="7" eb="9">
      <t>シキン</t>
    </rPh>
    <phoneticPr fontId="2"/>
  </si>
  <si>
    <t>農林公庫</t>
    <rPh sb="0" eb="2">
      <t>ノウリン</t>
    </rPh>
    <rPh sb="2" eb="4">
      <t>コウコ</t>
    </rPh>
    <phoneticPr fontId="2"/>
  </si>
  <si>
    <t>項目</t>
    <phoneticPr fontId="2"/>
  </si>
  <si>
    <t>当初</t>
    <rPh sb="0" eb="2">
      <t>トウショ</t>
    </rPh>
    <phoneticPr fontId="2"/>
  </si>
  <si>
    <t>区分</t>
    <rPh sb="0" eb="2">
      <t>クブン</t>
    </rPh>
    <phoneticPr fontId="2"/>
  </si>
  <si>
    <t>規格</t>
    <phoneticPr fontId="2"/>
  </si>
  <si>
    <t>現況</t>
    <phoneticPr fontId="2"/>
  </si>
  <si>
    <t>（メーカー名）</t>
    <rPh sb="5" eb="6">
      <t>メイ</t>
    </rPh>
    <phoneticPr fontId="2"/>
  </si>
  <si>
    <t>取得額</t>
    <phoneticPr fontId="2"/>
  </si>
  <si>
    <t>合計</t>
    <rPh sb="0" eb="2">
      <t>ゴウケイ</t>
    </rPh>
    <phoneticPr fontId="2"/>
  </si>
  <si>
    <t>区分</t>
    <phoneticPr fontId="2"/>
  </si>
  <si>
    <t>合計</t>
    <phoneticPr fontId="2"/>
  </si>
  <si>
    <t>就業計画</t>
    <phoneticPr fontId="2"/>
  </si>
  <si>
    <t>単価</t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</si>
  <si>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</si>
  <si>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</si>
  <si>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</si>
  <si>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</si>
  <si>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</si>
  <si>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</si>
  <si>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</si>
  <si>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臨時雇用労賃</t>
    <rPh sb="0" eb="2">
      <t>リンジ</t>
    </rPh>
    <rPh sb="2" eb="4">
      <t>コヨウ</t>
    </rPh>
    <rPh sb="4" eb="6">
      <t>ロウチン</t>
    </rPh>
    <phoneticPr fontId="2"/>
  </si>
  <si>
    <t>専従者給与</t>
    <rPh sb="0" eb="3">
      <t>センジュウシャ</t>
    </rPh>
    <rPh sb="3" eb="4">
      <t>キュウ</t>
    </rPh>
    <rPh sb="4" eb="5">
      <t>ヨ</t>
    </rPh>
    <phoneticPr fontId="2"/>
  </si>
  <si>
    <t>農外収入</t>
    <rPh sb="0" eb="1">
      <t>ノウ</t>
    </rPh>
    <rPh sb="1" eb="2">
      <t>ガイ</t>
    </rPh>
    <rPh sb="2" eb="4">
      <t>シュウニュウ</t>
    </rPh>
    <phoneticPr fontId="2"/>
  </si>
  <si>
    <t>役員報酬</t>
    <rPh sb="0" eb="2">
      <t>ヤクイン</t>
    </rPh>
    <rPh sb="2" eb="4">
      <t>ホウシュウ</t>
    </rPh>
    <phoneticPr fontId="2"/>
  </si>
  <si>
    <t>合計</t>
    <phoneticPr fontId="2"/>
  </si>
  <si>
    <t>資金受入</t>
    <rPh sb="0" eb="2">
      <t>シキン</t>
    </rPh>
    <rPh sb="2" eb="4">
      <t>ウケイレ</t>
    </rPh>
    <phoneticPr fontId="2"/>
  </si>
  <si>
    <t>項目</t>
    <phoneticPr fontId="2"/>
  </si>
  <si>
    <t>肥料</t>
    <rPh sb="0" eb="2">
      <t>ヒリョウ</t>
    </rPh>
    <phoneticPr fontId="2"/>
  </si>
  <si>
    <t>畑作共済掛金</t>
    <rPh sb="0" eb="2">
      <t>ハタサク</t>
    </rPh>
    <rPh sb="2" eb="4">
      <t>キョウサイ</t>
    </rPh>
    <rPh sb="4" eb="6">
      <t>カケキン</t>
    </rPh>
    <phoneticPr fontId="2"/>
  </si>
  <si>
    <t>施設等</t>
    <rPh sb="0" eb="2">
      <t>シセツ</t>
    </rPh>
    <rPh sb="2" eb="3">
      <t>ナド</t>
    </rPh>
    <phoneticPr fontId="2"/>
  </si>
  <si>
    <t>動力燃料等</t>
    <rPh sb="0" eb="2">
      <t>ドウリョク</t>
    </rPh>
    <rPh sb="2" eb="4">
      <t>ネンリョウ</t>
    </rPh>
    <rPh sb="4" eb="5">
      <t>トウ</t>
    </rPh>
    <phoneticPr fontId="2"/>
  </si>
  <si>
    <t>資金名</t>
    <phoneticPr fontId="2"/>
  </si>
  <si>
    <t>農協資金</t>
    <rPh sb="0" eb="2">
      <t>ノウキョウ</t>
    </rPh>
    <rPh sb="2" eb="4">
      <t>シキン</t>
    </rPh>
    <phoneticPr fontId="2"/>
  </si>
  <si>
    <t>長期</t>
    <rPh sb="0" eb="2">
      <t>チョウキ</t>
    </rPh>
    <phoneticPr fontId="2"/>
  </si>
  <si>
    <t>受託資金</t>
    <rPh sb="0" eb="2">
      <t>ジュタク</t>
    </rPh>
    <rPh sb="2" eb="4">
      <t>シキン</t>
    </rPh>
    <phoneticPr fontId="2"/>
  </si>
  <si>
    <t>合計</t>
    <phoneticPr fontId="2"/>
  </si>
  <si>
    <t>貯金</t>
    <rPh sb="1" eb="2">
      <t>キン</t>
    </rPh>
    <phoneticPr fontId="2"/>
  </si>
  <si>
    <t>水道・光熱費</t>
    <rPh sb="0" eb="2">
      <t>スイドウ</t>
    </rPh>
    <rPh sb="3" eb="6">
      <t>コウネツヒ</t>
    </rPh>
    <phoneticPr fontId="2"/>
  </si>
  <si>
    <t>通信費</t>
    <rPh sb="2" eb="3">
      <t>ヒ</t>
    </rPh>
    <phoneticPr fontId="2"/>
  </si>
  <si>
    <t>居住費</t>
    <rPh sb="2" eb="3">
      <t>ヒ</t>
    </rPh>
    <phoneticPr fontId="2"/>
  </si>
  <si>
    <t>農畜産物収入合計</t>
    <phoneticPr fontId="2"/>
  </si>
  <si>
    <t>農業収入計</t>
    <phoneticPr fontId="2"/>
  </si>
  <si>
    <t>農業外支出計</t>
    <phoneticPr fontId="2"/>
  </si>
  <si>
    <t>農業外収入計</t>
    <phoneticPr fontId="2"/>
  </si>
  <si>
    <t>支出合計</t>
    <phoneticPr fontId="2"/>
  </si>
  <si>
    <t>収入合計</t>
    <phoneticPr fontId="2"/>
  </si>
  <si>
    <t>差引経済余剰</t>
    <phoneticPr fontId="2"/>
  </si>
  <si>
    <t>農業雑収入</t>
    <rPh sb="0" eb="2">
      <t>ノウギョウ</t>
    </rPh>
    <rPh sb="2" eb="3">
      <t>ザツ</t>
    </rPh>
    <rPh sb="3" eb="5">
      <t>シュウニュウ</t>
    </rPh>
    <phoneticPr fontId="2"/>
  </si>
  <si>
    <t>資金借入</t>
    <rPh sb="0" eb="2">
      <t>シキン</t>
    </rPh>
    <rPh sb="2" eb="4">
      <t>カリイレ</t>
    </rPh>
    <phoneticPr fontId="2"/>
  </si>
  <si>
    <t>資金受入</t>
    <rPh sb="0" eb="2">
      <t>シキン</t>
    </rPh>
    <rPh sb="2" eb="4">
      <t>ウケイレ</t>
    </rPh>
    <phoneticPr fontId="2"/>
  </si>
  <si>
    <t>その他</t>
    <rPh sb="2" eb="3">
      <t>タ</t>
    </rPh>
    <phoneticPr fontId="2"/>
  </si>
  <si>
    <t>購買販売諸費</t>
    <rPh sb="0" eb="2">
      <t>コウバイ</t>
    </rPh>
    <rPh sb="2" eb="4">
      <t>ハンバイ</t>
    </rPh>
    <rPh sb="4" eb="6">
      <t>ショヒ</t>
    </rPh>
    <phoneticPr fontId="2"/>
  </si>
  <si>
    <t>農業機械</t>
    <rPh sb="0" eb="2">
      <t>ノウギョウ</t>
    </rPh>
    <rPh sb="2" eb="4">
      <t>キカイ</t>
    </rPh>
    <phoneticPr fontId="2"/>
  </si>
  <si>
    <t>消費税</t>
    <rPh sb="0" eb="3">
      <t>ショウヒゼイ</t>
    </rPh>
    <phoneticPr fontId="2"/>
  </si>
  <si>
    <t>建物</t>
    <rPh sb="0" eb="2">
      <t>タテモノ</t>
    </rPh>
    <phoneticPr fontId="2"/>
  </si>
  <si>
    <t>自動車</t>
    <rPh sb="0" eb="3">
      <t>ジドウシャ</t>
    </rPh>
    <phoneticPr fontId="2"/>
  </si>
  <si>
    <t>家族全体</t>
    <rPh sb="0" eb="2">
      <t>カゾク</t>
    </rPh>
    <rPh sb="2" eb="4">
      <t>ゼンタイ</t>
    </rPh>
    <phoneticPr fontId="2"/>
  </si>
  <si>
    <t>組合員ｺｰﾄﾞ</t>
  </si>
  <si>
    <t>氏　　名</t>
    <phoneticPr fontId="2"/>
  </si>
  <si>
    <t>電話番号</t>
    <phoneticPr fontId="2"/>
  </si>
  <si>
    <t>営農計画は家族ぐるみで樹立し、全員で計画を達成しよう。</t>
  </si>
  <si>
    <t>営農の効率を高め豊かな生活をめざす</t>
  </si>
  <si>
    <t>～営農計画の樹立は実績の評価により～</t>
  </si>
  <si>
    <t>１．前年の実績を適正に把握して　　</t>
  </si>
  <si>
    <t>２．過去の反省と改善方法を検討して</t>
  </si>
  <si>
    <t>３．各項目や参考資料をよく見て　　</t>
  </si>
  <si>
    <t>４．細大もらさずに　　　　　　　　</t>
  </si>
  <si>
    <t>５．実行が可能な計画を立てましょう</t>
  </si>
  <si>
    <t>提出月日</t>
  </si>
  <si>
    <t>営</t>
    <phoneticPr fontId="2"/>
  </si>
  <si>
    <t>農</t>
    <phoneticPr fontId="2"/>
  </si>
  <si>
    <t>計</t>
    <phoneticPr fontId="2"/>
  </si>
  <si>
    <t>画</t>
    <phoneticPr fontId="2"/>
  </si>
  <si>
    <t>書</t>
    <phoneticPr fontId="2"/>
  </si>
  <si>
    <t>農協提出用</t>
    <phoneticPr fontId="19"/>
  </si>
  <si>
    <t>土地改良区賦課金</t>
    <rPh sb="0" eb="2">
      <t>トチ</t>
    </rPh>
    <rPh sb="2" eb="4">
      <t>カイリョウ</t>
    </rPh>
    <rPh sb="4" eb="5">
      <t>ク</t>
    </rPh>
    <rPh sb="5" eb="8">
      <t>フカキン</t>
    </rPh>
    <phoneticPr fontId="2"/>
  </si>
  <si>
    <t>ガス代</t>
    <rPh sb="2" eb="3">
      <t>ダイ</t>
    </rPh>
    <phoneticPr fontId="2"/>
  </si>
  <si>
    <t>諸負担金</t>
    <rPh sb="0" eb="1">
      <t>ショ</t>
    </rPh>
    <rPh sb="1" eb="4">
      <t>フタンキン</t>
    </rPh>
    <phoneticPr fontId="2"/>
  </si>
  <si>
    <t>予冷料</t>
    <rPh sb="0" eb="1">
      <t>ヨ</t>
    </rPh>
    <rPh sb="1" eb="2">
      <t>ヒヤ</t>
    </rPh>
    <rPh sb="2" eb="3">
      <t>リョウ</t>
    </rPh>
    <phoneticPr fontId="2"/>
  </si>
  <si>
    <t>花卉</t>
    <rPh sb="0" eb="2">
      <t>カキ</t>
    </rPh>
    <phoneticPr fontId="2"/>
  </si>
  <si>
    <t>01</t>
    <phoneticPr fontId="2"/>
  </si>
  <si>
    <t>農産収入計</t>
    <rPh sb="0" eb="2">
      <t>ノウサン</t>
    </rPh>
    <rPh sb="2" eb="4">
      <t>シュウニュウ</t>
    </rPh>
    <rPh sb="4" eb="5">
      <t>ケイ</t>
    </rPh>
    <phoneticPr fontId="2"/>
  </si>
  <si>
    <t>生乳</t>
    <rPh sb="0" eb="2">
      <t>セイニュウ</t>
    </rPh>
    <phoneticPr fontId="2"/>
  </si>
  <si>
    <t>肉用牛</t>
    <rPh sb="0" eb="2">
      <t>ニクヨウ</t>
    </rPh>
    <rPh sb="2" eb="3">
      <t>ウシ</t>
    </rPh>
    <phoneticPr fontId="2"/>
  </si>
  <si>
    <t>豚</t>
    <rPh sb="0" eb="1">
      <t>ブタ</t>
    </rPh>
    <phoneticPr fontId="2"/>
  </si>
  <si>
    <t>畜産収入計</t>
    <rPh sb="0" eb="2">
      <t>チクサン</t>
    </rPh>
    <rPh sb="2" eb="4">
      <t>シュウニュウ</t>
    </rPh>
    <rPh sb="4" eb="5">
      <t>ケイ</t>
    </rPh>
    <phoneticPr fontId="2"/>
  </si>
  <si>
    <t>農業外収入</t>
    <rPh sb="0" eb="2">
      <t>ノウギョウ</t>
    </rPh>
    <rPh sb="2" eb="3">
      <t>ソト</t>
    </rPh>
    <rPh sb="3" eb="5">
      <t>シュウニュウ</t>
    </rPh>
    <phoneticPr fontId="2"/>
  </si>
  <si>
    <t>米</t>
    <rPh sb="0" eb="1">
      <t>コメ</t>
    </rPh>
    <phoneticPr fontId="2"/>
  </si>
  <si>
    <t>小麦</t>
    <rPh sb="0" eb="2">
      <t>コムギ</t>
    </rPh>
    <phoneticPr fontId="2"/>
  </si>
  <si>
    <t>豆類・雑穀</t>
    <rPh sb="0" eb="2">
      <t>マメルイ</t>
    </rPh>
    <rPh sb="3" eb="5">
      <t>ザッコク</t>
    </rPh>
    <phoneticPr fontId="2"/>
  </si>
  <si>
    <t>馬鈴薯</t>
    <rPh sb="0" eb="3">
      <t>バレイショ</t>
    </rPh>
    <phoneticPr fontId="2"/>
  </si>
  <si>
    <t>甜菜</t>
    <rPh sb="0" eb="2">
      <t>テンサイ</t>
    </rPh>
    <phoneticPr fontId="2"/>
  </si>
  <si>
    <t>青果</t>
    <rPh sb="0" eb="2">
      <t>セイカ</t>
    </rPh>
    <phoneticPr fontId="2"/>
  </si>
  <si>
    <t>その他農産物</t>
    <rPh sb="2" eb="3">
      <t>タ</t>
    </rPh>
    <rPh sb="3" eb="5">
      <t>ノウサン</t>
    </rPh>
    <rPh sb="5" eb="6">
      <t>ブツ</t>
    </rPh>
    <phoneticPr fontId="2"/>
  </si>
  <si>
    <t>収</t>
    <rPh sb="0" eb="1">
      <t>シュウ</t>
    </rPh>
    <phoneticPr fontId="2"/>
  </si>
  <si>
    <t>入</t>
    <rPh sb="0" eb="1">
      <t>ニュウ</t>
    </rPh>
    <phoneticPr fontId="2"/>
  </si>
  <si>
    <t>支</t>
    <rPh sb="0" eb="1">
      <t>ササ</t>
    </rPh>
    <phoneticPr fontId="2"/>
  </si>
  <si>
    <t>出</t>
    <rPh sb="0" eb="1">
      <t>デ</t>
    </rPh>
    <phoneticPr fontId="2"/>
  </si>
  <si>
    <t>労賃</t>
    <rPh sb="0" eb="2">
      <t>ロウチン</t>
    </rPh>
    <phoneticPr fontId="2"/>
  </si>
  <si>
    <t>肥料</t>
    <rPh sb="0" eb="2">
      <t>ヒリョウ</t>
    </rPh>
    <phoneticPr fontId="2"/>
  </si>
  <si>
    <t>種苗・農薬</t>
    <rPh sb="0" eb="2">
      <t>シュビョウ</t>
    </rPh>
    <rPh sb="3" eb="5">
      <t>ノウヤク</t>
    </rPh>
    <phoneticPr fontId="2"/>
  </si>
  <si>
    <t>生産諸資材</t>
    <rPh sb="0" eb="2">
      <t>セイサン</t>
    </rPh>
    <rPh sb="2" eb="3">
      <t>ショ</t>
    </rPh>
    <rPh sb="3" eb="5">
      <t>シザイ</t>
    </rPh>
    <phoneticPr fontId="2"/>
  </si>
  <si>
    <t>水道・光熱</t>
    <rPh sb="0" eb="2">
      <t>スイドウ</t>
    </rPh>
    <rPh sb="3" eb="5">
      <t>コウネツ</t>
    </rPh>
    <phoneticPr fontId="2"/>
  </si>
  <si>
    <t>飼料</t>
    <rPh sb="0" eb="2">
      <t>シリョウ</t>
    </rPh>
    <phoneticPr fontId="2"/>
  </si>
  <si>
    <t>養畜費</t>
    <rPh sb="0" eb="2">
      <t>ヨウチク</t>
    </rPh>
    <rPh sb="2" eb="3">
      <t>ヒ</t>
    </rPh>
    <phoneticPr fontId="2"/>
  </si>
  <si>
    <t>農業共済</t>
    <rPh sb="0" eb="2">
      <t>ノウギョウ</t>
    </rPh>
    <rPh sb="2" eb="4">
      <t>キョウサイ</t>
    </rPh>
    <phoneticPr fontId="2"/>
  </si>
  <si>
    <t>賃料料金</t>
    <rPh sb="0" eb="2">
      <t>チンリョウ</t>
    </rPh>
    <rPh sb="2" eb="4">
      <t>リョウキン</t>
    </rPh>
    <phoneticPr fontId="2"/>
  </si>
  <si>
    <t>修理費</t>
    <rPh sb="0" eb="3">
      <t>シュウリヒ</t>
    </rPh>
    <phoneticPr fontId="2"/>
  </si>
  <si>
    <t>租税諸負担</t>
    <rPh sb="0" eb="2">
      <t>ソゼイ</t>
    </rPh>
    <rPh sb="2" eb="3">
      <t>ショ</t>
    </rPh>
    <rPh sb="3" eb="5">
      <t>フタン</t>
    </rPh>
    <phoneticPr fontId="2"/>
  </si>
  <si>
    <t>支払利息</t>
    <rPh sb="0" eb="2">
      <t>シハラ</t>
    </rPh>
    <rPh sb="2" eb="4">
      <t>リソク</t>
    </rPh>
    <phoneticPr fontId="2"/>
  </si>
  <si>
    <t>その他経営費</t>
    <rPh sb="2" eb="3">
      <t>タ</t>
    </rPh>
    <rPh sb="3" eb="6">
      <t>ケイエイヒ</t>
    </rPh>
    <phoneticPr fontId="2"/>
  </si>
  <si>
    <t>資金返済</t>
    <rPh sb="0" eb="2">
      <t>シキン</t>
    </rPh>
    <rPh sb="2" eb="4">
      <t>ヘンサイ</t>
    </rPh>
    <phoneticPr fontId="2"/>
  </si>
  <si>
    <t>貯金・共済</t>
    <rPh sb="0" eb="2">
      <t>チョキン</t>
    </rPh>
    <rPh sb="3" eb="5">
      <t>キョウサイ</t>
    </rPh>
    <phoneticPr fontId="2"/>
  </si>
  <si>
    <t>農外雑費</t>
    <rPh sb="0" eb="2">
      <t>ノウガイ</t>
    </rPh>
    <rPh sb="2" eb="4">
      <t>ザッピ</t>
    </rPh>
    <phoneticPr fontId="2"/>
  </si>
  <si>
    <t>貸方（プラス）残高</t>
    <phoneticPr fontId="2"/>
  </si>
  <si>
    <t>借方（マイナス）残高</t>
    <phoneticPr fontId="2"/>
  </si>
  <si>
    <t>共済満期・解約返戻金</t>
    <phoneticPr fontId="2"/>
  </si>
  <si>
    <t>今年度計画</t>
    <rPh sb="0" eb="3">
      <t>コンネンド</t>
    </rPh>
    <rPh sb="3" eb="5">
      <t>ケイカク</t>
    </rPh>
    <phoneticPr fontId="2"/>
  </si>
  <si>
    <t>農業機械油脂</t>
    <phoneticPr fontId="2"/>
  </si>
  <si>
    <t>施設園芸用灯油</t>
    <rPh sb="0" eb="2">
      <t>シセツ</t>
    </rPh>
    <rPh sb="2" eb="4">
      <t>エンゲイ</t>
    </rPh>
    <rPh sb="4" eb="5">
      <t>ヨウ</t>
    </rPh>
    <rPh sb="5" eb="7">
      <t>トウユ</t>
    </rPh>
    <phoneticPr fontId="2"/>
  </si>
  <si>
    <t>共選利用料</t>
    <rPh sb="0" eb="1">
      <t>トモ</t>
    </rPh>
    <rPh sb="1" eb="2">
      <t>セン</t>
    </rPh>
    <rPh sb="2" eb="5">
      <t>リヨウリョウ</t>
    </rPh>
    <phoneticPr fontId="2"/>
  </si>
  <si>
    <t>市場運賃</t>
    <rPh sb="0" eb="2">
      <t>シジョウ</t>
    </rPh>
    <rPh sb="2" eb="4">
      <t>ウンチン</t>
    </rPh>
    <phoneticPr fontId="2"/>
  </si>
  <si>
    <t>機械修理費</t>
    <rPh sb="0" eb="2">
      <t>キカイ</t>
    </rPh>
    <rPh sb="2" eb="5">
      <t>シュウリヒ</t>
    </rPh>
    <phoneticPr fontId="2"/>
  </si>
  <si>
    <t>(その他農業機械)</t>
    <rPh sb="3" eb="4">
      <t>タ</t>
    </rPh>
    <rPh sb="4" eb="6">
      <t>ノウギョウ</t>
    </rPh>
    <rPh sb="6" eb="8">
      <t>キカイ</t>
    </rPh>
    <phoneticPr fontId="2"/>
  </si>
  <si>
    <t>車輌修理費</t>
    <rPh sb="0" eb="2">
      <t>シャリョウ</t>
    </rPh>
    <rPh sb="2" eb="5">
      <t>シュウリヒ</t>
    </rPh>
    <phoneticPr fontId="2"/>
  </si>
  <si>
    <t>(車検・整備)</t>
    <rPh sb="1" eb="3">
      <t>シャケン</t>
    </rPh>
    <rPh sb="4" eb="6">
      <t>セイビ</t>
    </rPh>
    <phoneticPr fontId="2"/>
  </si>
  <si>
    <t>(車輌修理費)</t>
    <rPh sb="1" eb="3">
      <t>シャリョウ</t>
    </rPh>
    <rPh sb="3" eb="6">
      <t>シュウリヒ</t>
    </rPh>
    <phoneticPr fontId="2"/>
  </si>
  <si>
    <t>建物修理費</t>
    <rPh sb="0" eb="2">
      <t>タテモノ</t>
    </rPh>
    <rPh sb="2" eb="5">
      <t>シュウリヒ</t>
    </rPh>
    <phoneticPr fontId="2"/>
  </si>
  <si>
    <t>２０万円以下の農機具購入費</t>
    <rPh sb="2" eb="4">
      <t>マンエン</t>
    </rPh>
    <rPh sb="4" eb="6">
      <t>イカ</t>
    </rPh>
    <rPh sb="7" eb="10">
      <t>ノウキグ</t>
    </rPh>
    <rPh sb="10" eb="12">
      <t>コウニュウ</t>
    </rPh>
    <rPh sb="12" eb="13">
      <t>ヒ</t>
    </rPh>
    <phoneticPr fontId="2"/>
  </si>
  <si>
    <t>５</t>
    <phoneticPr fontId="2"/>
  </si>
  <si>
    <t>小農機具修理費</t>
    <rPh sb="0" eb="1">
      <t>ショウ</t>
    </rPh>
    <rPh sb="1" eb="4">
      <t>ノウキグ</t>
    </rPh>
    <rPh sb="4" eb="6">
      <t>シュウリ</t>
    </rPh>
    <rPh sb="6" eb="7">
      <t>ヒ</t>
    </rPh>
    <phoneticPr fontId="2"/>
  </si>
  <si>
    <t>７</t>
    <phoneticPr fontId="2"/>
  </si>
  <si>
    <t>農機具部品費</t>
    <rPh sb="0" eb="3">
      <t>ノウキグ</t>
    </rPh>
    <rPh sb="3" eb="5">
      <t>ブヒン</t>
    </rPh>
    <rPh sb="5" eb="6">
      <t>ヒ</t>
    </rPh>
    <phoneticPr fontId="2"/>
  </si>
  <si>
    <t>車輌部品費</t>
    <rPh sb="0" eb="2">
      <t>シャリョウ</t>
    </rPh>
    <rPh sb="2" eb="4">
      <t>ブヒン</t>
    </rPh>
    <rPh sb="4" eb="5">
      <t>ヒ</t>
    </rPh>
    <phoneticPr fontId="2"/>
  </si>
  <si>
    <t>その他修理費</t>
    <rPh sb="2" eb="3">
      <t>タ</t>
    </rPh>
    <rPh sb="3" eb="6">
      <t>シュウリヒ</t>
    </rPh>
    <phoneticPr fontId="2"/>
  </si>
  <si>
    <t>小　　計</t>
  </si>
  <si>
    <t>小　　計</t>
    <rPh sb="0" eb="1">
      <t>ショウ</t>
    </rPh>
    <rPh sb="3" eb="4">
      <t>ケイ</t>
    </rPh>
    <phoneticPr fontId="2"/>
  </si>
  <si>
    <t>農協賦課金</t>
    <rPh sb="0" eb="2">
      <t>ノウキョウ</t>
    </rPh>
    <rPh sb="2" eb="5">
      <t>フカキン</t>
    </rPh>
    <phoneticPr fontId="2"/>
  </si>
  <si>
    <t>振興会・部会費</t>
    <rPh sb="0" eb="3">
      <t>シンコウカイ</t>
    </rPh>
    <rPh sb="4" eb="6">
      <t>ブカイ</t>
    </rPh>
    <rPh sb="6" eb="7">
      <t>ヒ</t>
    </rPh>
    <phoneticPr fontId="2"/>
  </si>
  <si>
    <t>研修費用</t>
    <rPh sb="0" eb="2">
      <t>ケンシュウ</t>
    </rPh>
    <rPh sb="2" eb="4">
      <t>ヒヨウ</t>
    </rPh>
    <phoneticPr fontId="2"/>
  </si>
  <si>
    <t>農業関係雑誌等</t>
    <rPh sb="0" eb="2">
      <t>ノウギョウ</t>
    </rPh>
    <rPh sb="2" eb="4">
      <t>カンケイ</t>
    </rPh>
    <rPh sb="4" eb="6">
      <t>ザッシ</t>
    </rPh>
    <rPh sb="6" eb="7">
      <t>トウ</t>
    </rPh>
    <phoneticPr fontId="2"/>
  </si>
  <si>
    <t>配合飼料基金</t>
    <rPh sb="0" eb="2">
      <t>ハイゴウ</t>
    </rPh>
    <rPh sb="2" eb="4">
      <t>シリョウ</t>
    </rPh>
    <rPh sb="4" eb="6">
      <t>キキン</t>
    </rPh>
    <phoneticPr fontId="2"/>
  </si>
  <si>
    <t>畜産基金</t>
    <rPh sb="0" eb="2">
      <t>チクサン</t>
    </rPh>
    <rPh sb="2" eb="4">
      <t>キキン</t>
    </rPh>
    <phoneticPr fontId="2"/>
  </si>
  <si>
    <t>雇用者経費</t>
    <rPh sb="0" eb="3">
      <t>コヨウシャ</t>
    </rPh>
    <rPh sb="3" eb="5">
      <t>ケイヒ</t>
    </rPh>
    <phoneticPr fontId="2"/>
  </si>
  <si>
    <t>登記料</t>
    <rPh sb="0" eb="2">
      <t>トウキ</t>
    </rPh>
    <rPh sb="2" eb="3">
      <t>リョウ</t>
    </rPh>
    <phoneticPr fontId="2"/>
  </si>
  <si>
    <t>税理士代</t>
    <rPh sb="0" eb="3">
      <t>ゼイリシ</t>
    </rPh>
    <rPh sb="3" eb="4">
      <t>ダイ</t>
    </rPh>
    <phoneticPr fontId="2"/>
  </si>
  <si>
    <t>印紙　証紙　　登記印紙</t>
    <rPh sb="0" eb="2">
      <t>インシ</t>
    </rPh>
    <rPh sb="3" eb="5">
      <t>ショウシ</t>
    </rPh>
    <rPh sb="7" eb="9">
      <t>トウキ</t>
    </rPh>
    <rPh sb="9" eb="11">
      <t>インシ</t>
    </rPh>
    <phoneticPr fontId="2"/>
  </si>
  <si>
    <t>電気料</t>
    <rPh sb="0" eb="2">
      <t>デンキ</t>
    </rPh>
    <rPh sb="2" eb="3">
      <t>リョウ</t>
    </rPh>
    <phoneticPr fontId="2"/>
  </si>
  <si>
    <t>水道料</t>
    <rPh sb="0" eb="2">
      <t>スイドウ</t>
    </rPh>
    <rPh sb="2" eb="3">
      <t>リョウ</t>
    </rPh>
    <phoneticPr fontId="2"/>
  </si>
  <si>
    <t>燃料代</t>
    <rPh sb="0" eb="2">
      <t>ネンリョウ</t>
    </rPh>
    <rPh sb="2" eb="3">
      <t>ダイ</t>
    </rPh>
    <phoneticPr fontId="2"/>
  </si>
  <si>
    <t>授業料・諸費</t>
    <phoneticPr fontId="2"/>
  </si>
  <si>
    <t>新聞・受信料</t>
    <phoneticPr fontId="2"/>
  </si>
  <si>
    <t>旅行費用</t>
    <rPh sb="0" eb="2">
      <t>リョコウ</t>
    </rPh>
    <rPh sb="2" eb="4">
      <t>ヒヨウ</t>
    </rPh>
    <phoneticPr fontId="2"/>
  </si>
  <si>
    <t>携帯電話</t>
    <rPh sb="0" eb="2">
      <t>ケイタイ</t>
    </rPh>
    <rPh sb="2" eb="4">
      <t>デンワ</t>
    </rPh>
    <phoneticPr fontId="2"/>
  </si>
  <si>
    <t>一般電話・郵便料</t>
    <rPh sb="0" eb="2">
      <t>イッパン</t>
    </rPh>
    <rPh sb="2" eb="4">
      <t>デンワ</t>
    </rPh>
    <rPh sb="5" eb="7">
      <t>ユウビン</t>
    </rPh>
    <rPh sb="7" eb="8">
      <t>リョウ</t>
    </rPh>
    <phoneticPr fontId="2"/>
  </si>
  <si>
    <t>汲み取り料</t>
    <rPh sb="0" eb="1">
      <t>ク</t>
    </rPh>
    <rPh sb="2" eb="3">
      <t>ト</t>
    </rPh>
    <rPh sb="4" eb="5">
      <t>リョウ</t>
    </rPh>
    <phoneticPr fontId="2"/>
  </si>
  <si>
    <t>家具家財等</t>
    <rPh sb="0" eb="2">
      <t>カグ</t>
    </rPh>
    <rPh sb="2" eb="4">
      <t>カザイ</t>
    </rPh>
    <rPh sb="4" eb="5">
      <t>トウ</t>
    </rPh>
    <phoneticPr fontId="2"/>
  </si>
  <si>
    <t>農業以外の購買品</t>
    <rPh sb="0" eb="2">
      <t>ノウギョウ</t>
    </rPh>
    <rPh sb="2" eb="4">
      <t>イガイ</t>
    </rPh>
    <rPh sb="5" eb="7">
      <t>コウバイ</t>
    </rPh>
    <rPh sb="7" eb="8">
      <t>ヒン</t>
    </rPh>
    <phoneticPr fontId="2"/>
  </si>
  <si>
    <t>冠婚葬祭費等</t>
    <rPh sb="0" eb="4">
      <t>カンコンソウサイ</t>
    </rPh>
    <rPh sb="4" eb="5">
      <t>ヒ</t>
    </rPh>
    <rPh sb="5" eb="6">
      <t>トウ</t>
    </rPh>
    <phoneticPr fontId="2"/>
  </si>
  <si>
    <t>寄付金等</t>
    <rPh sb="0" eb="3">
      <t>キフキン</t>
    </rPh>
    <rPh sb="3" eb="4">
      <t>トウ</t>
    </rPh>
    <phoneticPr fontId="2"/>
  </si>
  <si>
    <t>２０万円以上の農機具購入費</t>
    <rPh sb="2" eb="4">
      <t>マンエン</t>
    </rPh>
    <rPh sb="4" eb="6">
      <t>イジョウ</t>
    </rPh>
    <rPh sb="7" eb="10">
      <t>ノウキグ</t>
    </rPh>
    <rPh sb="10" eb="12">
      <t>コウニュウ</t>
    </rPh>
    <rPh sb="12" eb="13">
      <t>ヒ</t>
    </rPh>
    <phoneticPr fontId="2"/>
  </si>
  <si>
    <t>繁殖用家畜</t>
    <rPh sb="0" eb="2">
      <t>ハンショク</t>
    </rPh>
    <rPh sb="2" eb="3">
      <t>ヨウ</t>
    </rPh>
    <rPh sb="3" eb="5">
      <t>カチク</t>
    </rPh>
    <phoneticPr fontId="2"/>
  </si>
  <si>
    <t>土地改良</t>
    <rPh sb="0" eb="2">
      <t>トチ</t>
    </rPh>
    <rPh sb="2" eb="4">
      <t>カイリョウ</t>
    </rPh>
    <phoneticPr fontId="2"/>
  </si>
  <si>
    <t>土地購入</t>
    <rPh sb="0" eb="2">
      <t>トチ</t>
    </rPh>
    <rPh sb="2" eb="4">
      <t>コウニュウ</t>
    </rPh>
    <phoneticPr fontId="2"/>
  </si>
  <si>
    <t>農業用施設</t>
    <rPh sb="0" eb="2">
      <t>ノウギョウ</t>
    </rPh>
    <rPh sb="2" eb="3">
      <t>ヨウ</t>
    </rPh>
    <rPh sb="3" eb="5">
      <t>シセツ</t>
    </rPh>
    <phoneticPr fontId="2"/>
  </si>
  <si>
    <t>(農業ハウス等)</t>
    <phoneticPr fontId="2"/>
  </si>
  <si>
    <t>そ の 他</t>
    <rPh sb="4" eb="5">
      <t>タ</t>
    </rPh>
    <phoneticPr fontId="2"/>
  </si>
  <si>
    <t>軽種馬・その他</t>
    <rPh sb="0" eb="3">
      <t>ケイシュバ</t>
    </rPh>
    <rPh sb="6" eb="7">
      <t>タ</t>
    </rPh>
    <phoneticPr fontId="2"/>
  </si>
  <si>
    <t>小豆</t>
    <rPh sb="0" eb="2">
      <t>ショウズ</t>
    </rPh>
    <phoneticPr fontId="2"/>
  </si>
  <si>
    <t>大豆</t>
    <rPh sb="0" eb="2">
      <t>ダイズ</t>
    </rPh>
    <phoneticPr fontId="2"/>
  </si>
  <si>
    <t>クミカン利息</t>
    <rPh sb="4" eb="6">
      <t>リソク</t>
    </rPh>
    <phoneticPr fontId="2"/>
  </si>
  <si>
    <t>短　期</t>
    <rPh sb="0" eb="1">
      <t>タン</t>
    </rPh>
    <rPh sb="2" eb="3">
      <t>キ</t>
    </rPh>
    <phoneticPr fontId="2"/>
  </si>
  <si>
    <t>農業経営基盤強化資金</t>
    <rPh sb="0" eb="2">
      <t>ノウギョウ</t>
    </rPh>
    <rPh sb="2" eb="4">
      <t>ケイエイ</t>
    </rPh>
    <rPh sb="4" eb="6">
      <t>キバン</t>
    </rPh>
    <rPh sb="6" eb="8">
      <t>キョウカ</t>
    </rPh>
    <rPh sb="8" eb="10">
      <t>シキン</t>
    </rPh>
    <phoneticPr fontId="2"/>
  </si>
  <si>
    <t>期　　　首</t>
    <rPh sb="0" eb="1">
      <t>キ</t>
    </rPh>
    <rPh sb="4" eb="5">
      <t>クビ</t>
    </rPh>
    <phoneticPr fontId="2"/>
  </si>
  <si>
    <t>１月１日現在</t>
    <phoneticPr fontId="2"/>
  </si>
  <si>
    <t>合　　　　　計</t>
    <rPh sb="0" eb="1">
      <t>ゴウ</t>
    </rPh>
    <rPh sb="6" eb="7">
      <t>ケイ</t>
    </rPh>
    <phoneticPr fontId="2"/>
  </si>
  <si>
    <t>クミカン年別取引計画</t>
    <rPh sb="4" eb="6">
      <t>ネンベツ</t>
    </rPh>
    <rPh sb="6" eb="8">
      <t>トリヒキ</t>
    </rPh>
    <rPh sb="8" eb="10">
      <t>ケイカク</t>
    </rPh>
    <phoneticPr fontId="2"/>
  </si>
  <si>
    <t>期末残高</t>
    <rPh sb="0" eb="2">
      <t>キマツ</t>
    </rPh>
    <rPh sb="2" eb="4">
      <t>ザンダカ</t>
    </rPh>
    <phoneticPr fontId="2"/>
  </si>
  <si>
    <t>１２月３１日</t>
    <rPh sb="2" eb="3">
      <t>ツキ</t>
    </rPh>
    <rPh sb="5" eb="6">
      <t>ヒ</t>
    </rPh>
    <phoneticPr fontId="2"/>
  </si>
  <si>
    <t>(         )</t>
    <phoneticPr fontId="2"/>
  </si>
  <si>
    <t xml:space="preserve">  月　  日</t>
    <rPh sb="2" eb="3">
      <t>ツキ</t>
    </rPh>
    <rPh sb="6" eb="7">
      <t>ヒ</t>
    </rPh>
    <phoneticPr fontId="19"/>
  </si>
  <si>
    <t>山林（人工林含む）</t>
    <rPh sb="0" eb="2">
      <t>サンリン</t>
    </rPh>
    <rPh sb="3" eb="5">
      <t>ジンコウ</t>
    </rPh>
    <rPh sb="5" eb="6">
      <t>リン</t>
    </rPh>
    <rPh sb="6" eb="7">
      <t>フク</t>
    </rPh>
    <phoneticPr fontId="2"/>
  </si>
  <si>
    <t>うち放牧地</t>
    <rPh sb="2" eb="5">
      <t>ホウボクチ</t>
    </rPh>
    <phoneticPr fontId="2"/>
  </si>
  <si>
    <t>未利用地</t>
    <rPh sb="0" eb="1">
      <t>ミ</t>
    </rPh>
    <rPh sb="1" eb="4">
      <t>リヨウチ</t>
    </rPh>
    <phoneticPr fontId="2"/>
  </si>
  <si>
    <t>うち利用可能地</t>
    <rPh sb="2" eb="4">
      <t>リヨウ</t>
    </rPh>
    <rPh sb="4" eb="6">
      <t>カノウ</t>
    </rPh>
    <rPh sb="6" eb="7">
      <t>チ</t>
    </rPh>
    <phoneticPr fontId="2"/>
  </si>
  <si>
    <t>経営農地計</t>
    <rPh sb="0" eb="2">
      <t>ケイエイ</t>
    </rPh>
    <rPh sb="2" eb="4">
      <t>ノウチ</t>
    </rPh>
    <rPh sb="4" eb="5">
      <t>ケイ</t>
    </rPh>
    <phoneticPr fontId="2"/>
  </si>
  <si>
    <t>宅地</t>
    <rPh sb="0" eb="2">
      <t>タクチ</t>
    </rPh>
    <phoneticPr fontId="2"/>
  </si>
  <si>
    <t>合計</t>
    <rPh sb="0" eb="2">
      <t>ゴウケイ</t>
    </rPh>
    <phoneticPr fontId="2"/>
  </si>
  <si>
    <t>山</t>
    <rPh sb="0" eb="1">
      <t>サン</t>
    </rPh>
    <phoneticPr fontId="2"/>
  </si>
  <si>
    <t>林</t>
    <rPh sb="0" eb="1">
      <t>リン</t>
    </rPh>
    <phoneticPr fontId="2"/>
  </si>
  <si>
    <t>未</t>
    <rPh sb="0" eb="1">
      <t>ミ</t>
    </rPh>
    <phoneticPr fontId="2"/>
  </si>
  <si>
    <t>利</t>
    <rPh sb="0" eb="1">
      <t>リ</t>
    </rPh>
    <phoneticPr fontId="2"/>
  </si>
  <si>
    <t>用</t>
    <rPh sb="0" eb="1">
      <t>ヨウ</t>
    </rPh>
    <phoneticPr fontId="2"/>
  </si>
  <si>
    <t>小</t>
    <rPh sb="0" eb="1">
      <t>コ</t>
    </rPh>
    <phoneticPr fontId="2"/>
  </si>
  <si>
    <t>麦</t>
    <rPh sb="0" eb="1">
      <t>ムギ</t>
    </rPh>
    <phoneticPr fontId="2"/>
  </si>
  <si>
    <t>豆</t>
    <rPh sb="0" eb="1">
      <t>マメ</t>
    </rPh>
    <phoneticPr fontId="2"/>
  </si>
  <si>
    <t>類</t>
    <rPh sb="0" eb="1">
      <t>ルイ</t>
    </rPh>
    <phoneticPr fontId="2"/>
  </si>
  <si>
    <t>バレイショ</t>
    <phoneticPr fontId="2"/>
  </si>
  <si>
    <t>甜</t>
    <rPh sb="0" eb="1">
      <t>テン</t>
    </rPh>
    <phoneticPr fontId="2"/>
  </si>
  <si>
    <t>菜</t>
    <rPh sb="0" eb="1">
      <t>サイ</t>
    </rPh>
    <phoneticPr fontId="2"/>
  </si>
  <si>
    <t>青</t>
    <rPh sb="0" eb="1">
      <t>アオ</t>
    </rPh>
    <phoneticPr fontId="2"/>
  </si>
  <si>
    <t>果</t>
    <rPh sb="0" eb="1">
      <t>カ</t>
    </rPh>
    <phoneticPr fontId="2"/>
  </si>
  <si>
    <t>他</t>
    <rPh sb="0" eb="1">
      <t>タ</t>
    </rPh>
    <phoneticPr fontId="2"/>
  </si>
  <si>
    <t>そ</t>
    <phoneticPr fontId="2"/>
  </si>
  <si>
    <t>の</t>
    <phoneticPr fontId="2"/>
  </si>
  <si>
    <t>9-1</t>
    <phoneticPr fontId="2"/>
  </si>
  <si>
    <t>日</t>
    <rPh sb="0" eb="1">
      <t>ニチ</t>
    </rPh>
    <phoneticPr fontId="2"/>
  </si>
  <si>
    <t>常・臨</t>
    <rPh sb="0" eb="1">
      <t>ジョウ</t>
    </rPh>
    <rPh sb="2" eb="3">
      <t>リン</t>
    </rPh>
    <phoneticPr fontId="2"/>
  </si>
  <si>
    <t>(単価×日数)</t>
    <phoneticPr fontId="2"/>
  </si>
  <si>
    <t>提出期限</t>
    <rPh sb="2" eb="4">
      <t>キゲン</t>
    </rPh>
    <phoneticPr fontId="19"/>
  </si>
  <si>
    <t>携帯番号</t>
    <rPh sb="0" eb="2">
      <t>ケイタイ</t>
    </rPh>
    <phoneticPr fontId="2"/>
  </si>
  <si>
    <t>ａ</t>
    <phoneticPr fontId="2"/>
  </si>
  <si>
    <t>円</t>
    <rPh sb="0" eb="1">
      <t>エン</t>
    </rPh>
    <phoneticPr fontId="2"/>
  </si>
  <si>
    <t>今後の取得計画</t>
    <rPh sb="0" eb="2">
      <t>コンゴ</t>
    </rPh>
    <phoneticPr fontId="2"/>
  </si>
  <si>
    <t>　農 業 機 械 ・ 施 設 ・ 車 両 等 の 現 況 と 計 画</t>
    <rPh sb="11" eb="12">
      <t>シ</t>
    </rPh>
    <rPh sb="13" eb="14">
      <t>セツ</t>
    </rPh>
    <rPh sb="33" eb="34">
      <t>カ</t>
    </rPh>
    <phoneticPr fontId="2"/>
  </si>
  <si>
    <t>バレイショ</t>
    <phoneticPr fontId="2"/>
  </si>
  <si>
    <t>ｔ</t>
    <phoneticPr fontId="2"/>
  </si>
  <si>
    <t>個</t>
    <rPh sb="0" eb="1">
      <t>コ</t>
    </rPh>
    <phoneticPr fontId="2"/>
  </si>
  <si>
    <t>経営所得安定対策交付金</t>
    <rPh sb="0" eb="2">
      <t>ケイエイ</t>
    </rPh>
    <rPh sb="2" eb="4">
      <t>ショトク</t>
    </rPh>
    <rPh sb="4" eb="6">
      <t>アンテイ</t>
    </rPh>
    <rPh sb="6" eb="8">
      <t>タイサク</t>
    </rPh>
    <rPh sb="8" eb="11">
      <t>コウフキン</t>
    </rPh>
    <phoneticPr fontId="2"/>
  </si>
  <si>
    <t>　肥料、農薬、種苗の購入計画</t>
    <rPh sb="1" eb="3">
      <t>ヒリョウ</t>
    </rPh>
    <rPh sb="4" eb="6">
      <t>ノウヤク</t>
    </rPh>
    <rPh sb="7" eb="9">
      <t>シュビョウ</t>
    </rPh>
    <phoneticPr fontId="2"/>
  </si>
  <si>
    <t>ジャガイモ</t>
    <phoneticPr fontId="2"/>
  </si>
  <si>
    <t>品名</t>
    <rPh sb="0" eb="2">
      <t>ヒンメイ</t>
    </rPh>
    <phoneticPr fontId="2"/>
  </si>
  <si>
    <t>作付面積</t>
    <rPh sb="0" eb="2">
      <t>サクツケ</t>
    </rPh>
    <rPh sb="2" eb="4">
      <t>メンセキ</t>
    </rPh>
    <phoneticPr fontId="2"/>
  </si>
  <si>
    <t>10a当り　必要単価</t>
    <rPh sb="3" eb="4">
      <t>ア</t>
    </rPh>
    <rPh sb="6" eb="8">
      <t>ヒツヨウ</t>
    </rPh>
    <rPh sb="8" eb="10">
      <t>タンカ</t>
    </rPh>
    <phoneticPr fontId="2"/>
  </si>
  <si>
    <t>金　　額</t>
    <rPh sb="0" eb="1">
      <t>キン</t>
    </rPh>
    <rPh sb="3" eb="4">
      <t>ガク</t>
    </rPh>
    <phoneticPr fontId="2"/>
  </si>
  <si>
    <t>千円</t>
    <rPh sb="0" eb="2">
      <t>センエン</t>
    </rPh>
    <phoneticPr fontId="2"/>
  </si>
  <si>
    <t>肥料費　合計</t>
    <rPh sb="0" eb="2">
      <t>ヒリョウ</t>
    </rPh>
    <rPh sb="2" eb="3">
      <t>ヒ</t>
    </rPh>
    <rPh sb="4" eb="6">
      <t>ゴウケイ</t>
    </rPh>
    <phoneticPr fontId="2"/>
  </si>
  <si>
    <t>種苗</t>
    <rPh sb="0" eb="2">
      <t>シュビョウ</t>
    </rPh>
    <phoneticPr fontId="2"/>
  </si>
  <si>
    <t>農薬</t>
    <rPh sb="0" eb="2">
      <t>ノウヤク</t>
    </rPh>
    <phoneticPr fontId="2"/>
  </si>
  <si>
    <t>小　　計</t>
    <rPh sb="0" eb="1">
      <t>ショウ</t>
    </rPh>
    <rPh sb="3" eb="4">
      <t>ケイ</t>
    </rPh>
    <phoneticPr fontId="2"/>
  </si>
  <si>
    <t>種苗・農薬費　合計</t>
    <rPh sb="0" eb="2">
      <t>シュビョウ</t>
    </rPh>
    <rPh sb="3" eb="5">
      <t>ノウヤク</t>
    </rPh>
    <rPh sb="5" eb="6">
      <t>ヒ</t>
    </rPh>
    <rPh sb="7" eb="9">
      <t>ゴウケイ</t>
    </rPh>
    <phoneticPr fontId="2"/>
  </si>
  <si>
    <t>生 産 諸 資 材 購 入 計 画</t>
    <rPh sb="0" eb="1">
      <t>セイ</t>
    </rPh>
    <rPh sb="2" eb="3">
      <t>サン</t>
    </rPh>
    <rPh sb="4" eb="5">
      <t>ショ</t>
    </rPh>
    <rPh sb="6" eb="7">
      <t>シ</t>
    </rPh>
    <rPh sb="8" eb="9">
      <t>ザイ</t>
    </rPh>
    <rPh sb="10" eb="11">
      <t>コウ</t>
    </rPh>
    <rPh sb="12" eb="13">
      <t>イ</t>
    </rPh>
    <rPh sb="14" eb="15">
      <t>ケイ</t>
    </rPh>
    <rPh sb="16" eb="17">
      <t>ガ</t>
    </rPh>
    <phoneticPr fontId="2"/>
  </si>
  <si>
    <t>必要数量</t>
    <rPh sb="0" eb="2">
      <t>ヒツヨウ</t>
    </rPh>
    <rPh sb="2" eb="4">
      <t>スウリョウ</t>
    </rPh>
    <phoneticPr fontId="2"/>
  </si>
  <si>
    <t>ｔ</t>
    <phoneticPr fontId="2"/>
  </si>
  <si>
    <t>温床資材・その他資材</t>
    <rPh sb="0" eb="2">
      <t>オンショウ</t>
    </rPh>
    <rPh sb="2" eb="4">
      <t>シザイ</t>
    </rPh>
    <rPh sb="7" eb="8">
      <t>タ</t>
    </rPh>
    <rPh sb="8" eb="10">
      <t>シザイ</t>
    </rPh>
    <phoneticPr fontId="2"/>
  </si>
  <si>
    <t>生産諸資材合計</t>
    <rPh sb="0" eb="2">
      <t>セイサン</t>
    </rPh>
    <rPh sb="2" eb="3">
      <t>ショ</t>
    </rPh>
    <rPh sb="3" eb="5">
      <t>シザイ</t>
    </rPh>
    <rPh sb="5" eb="7">
      <t>ゴウケイ</t>
    </rPh>
    <phoneticPr fontId="2"/>
  </si>
  <si>
    <t>農　協　提　出</t>
    <phoneticPr fontId="2"/>
  </si>
  <si>
    <t>千円</t>
    <rPh sb="0" eb="2">
      <t>センエン</t>
    </rPh>
    <phoneticPr fontId="2"/>
  </si>
  <si>
    <t>ａ</t>
    <phoneticPr fontId="2"/>
  </si>
  <si>
    <t>円</t>
    <rPh sb="0" eb="1">
      <t>エン</t>
    </rPh>
    <phoneticPr fontId="2"/>
  </si>
  <si>
    <r>
      <t>対象数量　　　</t>
    </r>
    <r>
      <rPr>
        <sz val="7"/>
        <rFont val="ＤＦ平成明朝体W3"/>
        <family val="1"/>
        <charset val="128"/>
      </rPr>
      <t>(面積・頭羽・棟数）</t>
    </r>
    <rPh sb="8" eb="10">
      <t>メンセキ</t>
    </rPh>
    <rPh sb="11" eb="12">
      <t>トウ</t>
    </rPh>
    <rPh sb="12" eb="13">
      <t>ハ</t>
    </rPh>
    <rPh sb="14" eb="16">
      <t>トウスウ</t>
    </rPh>
    <phoneticPr fontId="2"/>
  </si>
  <si>
    <t>小麦</t>
    <rPh sb="0" eb="2">
      <t>コムギ</t>
    </rPh>
    <phoneticPr fontId="2"/>
  </si>
  <si>
    <t>大豆</t>
    <rPh sb="0" eb="2">
      <t>ダイズ</t>
    </rPh>
    <phoneticPr fontId="2"/>
  </si>
  <si>
    <t>小豆</t>
    <rPh sb="0" eb="2">
      <t>ショウズ</t>
    </rPh>
    <phoneticPr fontId="2"/>
  </si>
  <si>
    <t>甜菜</t>
    <rPh sb="0" eb="2">
      <t>テンサイ</t>
    </rPh>
    <phoneticPr fontId="2"/>
  </si>
  <si>
    <t>馬鈴薯</t>
    <rPh sb="0" eb="3">
      <t>バレイショ</t>
    </rPh>
    <phoneticPr fontId="2"/>
  </si>
  <si>
    <t>小　計　</t>
    <phoneticPr fontId="2"/>
  </si>
  <si>
    <t>自動車・機械共済掛金</t>
    <rPh sb="0" eb="3">
      <t>ジドウシャ</t>
    </rPh>
    <rPh sb="4" eb="6">
      <t>キカイ</t>
    </rPh>
    <rPh sb="6" eb="8">
      <t>キョウサイ</t>
    </rPh>
    <rPh sb="8" eb="9">
      <t>カ</t>
    </rPh>
    <rPh sb="9" eb="10">
      <t>キン</t>
    </rPh>
    <phoneticPr fontId="2"/>
  </si>
  <si>
    <t>農業用建物共済掛金</t>
    <rPh sb="0" eb="3">
      <t>ノウギョウヨウ</t>
    </rPh>
    <rPh sb="3" eb="5">
      <t>タテモノ</t>
    </rPh>
    <rPh sb="5" eb="7">
      <t>キョウサイ</t>
    </rPh>
    <rPh sb="7" eb="8">
      <t>カ</t>
    </rPh>
    <rPh sb="8" eb="9">
      <t>キン</t>
    </rPh>
    <phoneticPr fontId="2"/>
  </si>
  <si>
    <t>河川敷地占用料</t>
    <rPh sb="0" eb="2">
      <t>カセン</t>
    </rPh>
    <rPh sb="2" eb="4">
      <t>シキチ</t>
    </rPh>
    <rPh sb="4" eb="5">
      <t>ウラナ</t>
    </rPh>
    <rPh sb="5" eb="6">
      <t>ヨウ</t>
    </rPh>
    <rPh sb="6" eb="7">
      <t>リョウ</t>
    </rPh>
    <phoneticPr fontId="2"/>
  </si>
  <si>
    <t>改良区水路敷地使用料</t>
    <rPh sb="0" eb="3">
      <t>カイリョウク</t>
    </rPh>
    <rPh sb="3" eb="5">
      <t>スイロ</t>
    </rPh>
    <rPh sb="5" eb="7">
      <t>シキチ</t>
    </rPh>
    <rPh sb="7" eb="10">
      <t>シヨウリョウ</t>
    </rPh>
    <phoneticPr fontId="2"/>
  </si>
  <si>
    <t>機械等賃借料</t>
    <rPh sb="0" eb="2">
      <t>キカイ</t>
    </rPh>
    <rPh sb="2" eb="3">
      <t>トウ</t>
    </rPh>
    <rPh sb="3" eb="6">
      <t>チンシャクリョウ</t>
    </rPh>
    <phoneticPr fontId="2"/>
  </si>
  <si>
    <t>共乾施設利用料</t>
    <rPh sb="0" eb="1">
      <t>キョウ</t>
    </rPh>
    <rPh sb="1" eb="2">
      <t>カン</t>
    </rPh>
    <rPh sb="2" eb="4">
      <t>シセツ</t>
    </rPh>
    <rPh sb="4" eb="7">
      <t>リヨウリョウ</t>
    </rPh>
    <phoneticPr fontId="2"/>
  </si>
  <si>
    <t>リース料</t>
    <rPh sb="3" eb="4">
      <t>リョウ</t>
    </rPh>
    <phoneticPr fontId="2"/>
  </si>
  <si>
    <t>作業委託料</t>
    <rPh sb="0" eb="2">
      <t>サギョウ</t>
    </rPh>
    <rPh sb="2" eb="5">
      <t>イタクリョウ</t>
    </rPh>
    <phoneticPr fontId="2"/>
  </si>
  <si>
    <t>利用組合利用料</t>
    <rPh sb="0" eb="2">
      <t>リヨウ</t>
    </rPh>
    <rPh sb="2" eb="4">
      <t>クミアイ</t>
    </rPh>
    <rPh sb="4" eb="7">
      <t>リヨウリョウ</t>
    </rPh>
    <phoneticPr fontId="2"/>
  </si>
  <si>
    <t>59</t>
    <phoneticPr fontId="2"/>
  </si>
  <si>
    <t>(　トラクター　)</t>
    <phoneticPr fontId="2"/>
  </si>
  <si>
    <t>(　　　　　　　)</t>
    <phoneticPr fontId="2"/>
  </si>
  <si>
    <t>その他</t>
    <rPh sb="2" eb="3">
      <t>タ</t>
    </rPh>
    <phoneticPr fontId="19"/>
  </si>
  <si>
    <t>地方税</t>
    <rPh sb="0" eb="3">
      <t>チホウゼイ</t>
    </rPh>
    <phoneticPr fontId="19"/>
  </si>
  <si>
    <t>中国実習生　　　　諸負担金</t>
    <rPh sb="0" eb="2">
      <t>チュウゴク</t>
    </rPh>
    <rPh sb="2" eb="5">
      <t>ジッシュウセイ</t>
    </rPh>
    <rPh sb="9" eb="10">
      <t>ショ</t>
    </rPh>
    <rPh sb="10" eb="12">
      <t>フタン</t>
    </rPh>
    <rPh sb="12" eb="13">
      <t>キン</t>
    </rPh>
    <phoneticPr fontId="2"/>
  </si>
  <si>
    <t>外注費</t>
    <rPh sb="0" eb="3">
      <t>ガイチュウヒ</t>
    </rPh>
    <phoneticPr fontId="2"/>
  </si>
  <si>
    <t>農協手数料</t>
    <rPh sb="0" eb="2">
      <t>ノウキョウ</t>
    </rPh>
    <rPh sb="2" eb="5">
      <t>テスウリョウ</t>
    </rPh>
    <phoneticPr fontId="2"/>
  </si>
  <si>
    <t>研修費</t>
    <rPh sb="0" eb="3">
      <t>ケンシュウヒ</t>
    </rPh>
    <phoneticPr fontId="19"/>
  </si>
  <si>
    <t>安定基金掛金</t>
    <rPh sb="0" eb="2">
      <t>アンテイ</t>
    </rPh>
    <rPh sb="2" eb="4">
      <t>キキン</t>
    </rPh>
    <rPh sb="4" eb="5">
      <t>カ</t>
    </rPh>
    <rPh sb="5" eb="6">
      <t>キン</t>
    </rPh>
    <phoneticPr fontId="19"/>
  </si>
  <si>
    <t>農業安定資金</t>
    <rPh sb="0" eb="2">
      <t>ノウギョウ</t>
    </rPh>
    <phoneticPr fontId="2"/>
  </si>
  <si>
    <t>農業振興資金</t>
    <rPh sb="0" eb="2">
      <t>ノウギョウ</t>
    </rPh>
    <rPh sb="2" eb="4">
      <t>シンコウ</t>
    </rPh>
    <rPh sb="4" eb="6">
      <t>シキン</t>
    </rPh>
    <phoneticPr fontId="2"/>
  </si>
  <si>
    <t>医療・衛生費</t>
    <rPh sb="3" eb="6">
      <t>エイセイヒ</t>
    </rPh>
    <phoneticPr fontId="2"/>
  </si>
  <si>
    <t>共済</t>
    <rPh sb="0" eb="2">
      <t>キョウサイ</t>
    </rPh>
    <phoneticPr fontId="2"/>
  </si>
  <si>
    <t>交付金積立金</t>
    <rPh sb="0" eb="3">
      <t>コウフキン</t>
    </rPh>
    <rPh sb="3" eb="6">
      <t>ツミタテキン</t>
    </rPh>
    <phoneticPr fontId="2"/>
  </si>
  <si>
    <t>農協等出資金</t>
    <rPh sb="0" eb="2">
      <t>ノウキョウ</t>
    </rPh>
    <rPh sb="2" eb="3">
      <t>トウ</t>
    </rPh>
    <rPh sb="3" eb="6">
      <t>シュッシキン</t>
    </rPh>
    <phoneticPr fontId="2"/>
  </si>
  <si>
    <t>その他</t>
    <rPh sb="2" eb="3">
      <t>タ</t>
    </rPh>
    <phoneticPr fontId="2"/>
  </si>
  <si>
    <t>積立金</t>
    <rPh sb="0" eb="3">
      <t>ツミタテキン</t>
    </rPh>
    <phoneticPr fontId="2"/>
  </si>
  <si>
    <t>9-2</t>
  </si>
  <si>
    <t>水稲共済掛金</t>
    <rPh sb="0" eb="2">
      <t>スイトウ</t>
    </rPh>
    <rPh sb="2" eb="4">
      <t>キョウサイ</t>
    </rPh>
    <rPh sb="4" eb="5">
      <t>カ</t>
    </rPh>
    <rPh sb="5" eb="6">
      <t>キン</t>
    </rPh>
    <phoneticPr fontId="2"/>
  </si>
  <si>
    <t>農業用水道料</t>
    <rPh sb="0" eb="2">
      <t>ノウギョウ</t>
    </rPh>
    <rPh sb="2" eb="3">
      <t>ヨウ</t>
    </rPh>
    <rPh sb="3" eb="6">
      <t>スイドウリョウ</t>
    </rPh>
    <phoneticPr fontId="2"/>
  </si>
  <si>
    <t>農業用電気料</t>
    <rPh sb="0" eb="3">
      <t>ノウギョウヨウ</t>
    </rPh>
    <rPh sb="3" eb="6">
      <t>デンキリョウ</t>
    </rPh>
    <phoneticPr fontId="2"/>
  </si>
  <si>
    <t>農業用灯油</t>
    <rPh sb="0" eb="3">
      <t>ノウギョウヨウ</t>
    </rPh>
    <rPh sb="3" eb="5">
      <t>トウユ</t>
    </rPh>
    <phoneticPr fontId="2"/>
  </si>
  <si>
    <t>農業新聞</t>
    <rPh sb="0" eb="2">
      <t>ノウギョウ</t>
    </rPh>
    <rPh sb="2" eb="4">
      <t>シンブン</t>
    </rPh>
    <phoneticPr fontId="19"/>
  </si>
  <si>
    <t>通院・治療費</t>
    <rPh sb="0" eb="2">
      <t>ツウイン</t>
    </rPh>
    <rPh sb="3" eb="6">
      <t>チリョウヒ</t>
    </rPh>
    <phoneticPr fontId="2"/>
  </si>
  <si>
    <t>家庭薬</t>
    <rPh sb="0" eb="2">
      <t>カテイ</t>
    </rPh>
    <rPh sb="2" eb="3">
      <t>ヤク</t>
    </rPh>
    <phoneticPr fontId="2"/>
  </si>
  <si>
    <t>普通貯金</t>
    <rPh sb="0" eb="2">
      <t>フツウ</t>
    </rPh>
    <rPh sb="2" eb="4">
      <t>チョキン</t>
    </rPh>
    <phoneticPr fontId="2"/>
  </si>
  <si>
    <t>営農貯金</t>
    <rPh sb="0" eb="2">
      <t>エイノウ</t>
    </rPh>
    <rPh sb="2" eb="4">
      <t>チョキン</t>
    </rPh>
    <phoneticPr fontId="2"/>
  </si>
  <si>
    <t>人</t>
    <rPh sb="0" eb="1">
      <t>ニン</t>
    </rPh>
    <phoneticPr fontId="2"/>
  </si>
  <si>
    <t>集荷運賃</t>
    <rPh sb="0" eb="2">
      <t>シュウカ</t>
    </rPh>
    <rPh sb="2" eb="4">
      <t>ウンチン</t>
    </rPh>
    <phoneticPr fontId="2"/>
  </si>
  <si>
    <t>市場手数料</t>
    <rPh sb="0" eb="2">
      <t>シジョウ</t>
    </rPh>
    <rPh sb="2" eb="5">
      <t>テスウリョウ</t>
    </rPh>
    <phoneticPr fontId="2"/>
  </si>
  <si>
    <t>千円</t>
    <rPh sb="0" eb="1">
      <t>セン</t>
    </rPh>
    <rPh sb="1" eb="2">
      <t>エン</t>
    </rPh>
    <phoneticPr fontId="2"/>
  </si>
  <si>
    <t>06</t>
    <phoneticPr fontId="2"/>
  </si>
  <si>
    <t>11</t>
    <phoneticPr fontId="2"/>
  </si>
  <si>
    <t>花卉</t>
    <phoneticPr fontId="2"/>
  </si>
  <si>
    <t>カボチャ</t>
    <phoneticPr fontId="2"/>
  </si>
  <si>
    <t>レタス</t>
    <phoneticPr fontId="2"/>
  </si>
  <si>
    <t>水菜</t>
    <rPh sb="0" eb="2">
      <t>ミズナ</t>
    </rPh>
    <phoneticPr fontId="2"/>
  </si>
  <si>
    <t>牧草</t>
    <rPh sb="0" eb="2">
      <t>ボクソウ</t>
    </rPh>
    <phoneticPr fontId="2"/>
  </si>
  <si>
    <t>俵･ｔ･ｹｰｽ</t>
    <phoneticPr fontId="2"/>
  </si>
  <si>
    <t>ｹｰｽ</t>
    <phoneticPr fontId="2"/>
  </si>
  <si>
    <t>アルストロメリア</t>
    <phoneticPr fontId="2"/>
  </si>
  <si>
    <t>スターチス</t>
    <phoneticPr fontId="2"/>
  </si>
  <si>
    <t>カーネーション</t>
    <phoneticPr fontId="2"/>
  </si>
  <si>
    <t>フリージア</t>
    <phoneticPr fontId="2"/>
  </si>
  <si>
    <t>リシアンサス</t>
    <phoneticPr fontId="2"/>
  </si>
  <si>
    <t>ｹｰｽ</t>
    <phoneticPr fontId="2"/>
  </si>
  <si>
    <t>販　売　量</t>
    <phoneticPr fontId="2"/>
  </si>
  <si>
    <t>(   ｹ月     千円)</t>
    <rPh sb="11" eb="12">
      <t>セン</t>
    </rPh>
    <phoneticPr fontId="2"/>
  </si>
  <si>
    <t>資産処分</t>
    <rPh sb="0" eb="2">
      <t>シサン</t>
    </rPh>
    <rPh sb="2" eb="4">
      <t>ショブン</t>
    </rPh>
    <phoneticPr fontId="2"/>
  </si>
  <si>
    <t>内　　　訳　　　　　　（氏　名）</t>
    <rPh sb="12" eb="13">
      <t>シ</t>
    </rPh>
    <rPh sb="14" eb="15">
      <t>ナ</t>
    </rPh>
    <phoneticPr fontId="2"/>
  </si>
  <si>
    <t>千円</t>
    <phoneticPr fontId="2"/>
  </si>
  <si>
    <t>合　　　　　計</t>
    <phoneticPr fontId="2"/>
  </si>
  <si>
    <t>農業雑収入･農外収入･資金借入･資金受入</t>
    <rPh sb="11" eb="13">
      <t>シキン</t>
    </rPh>
    <rPh sb="13" eb="15">
      <t>カリイレ</t>
    </rPh>
    <rPh sb="16" eb="18">
      <t>シキン</t>
    </rPh>
    <rPh sb="18" eb="20">
      <t>ウケイレ</t>
    </rPh>
    <phoneticPr fontId="2"/>
  </si>
  <si>
    <t xml:space="preserve"> 資金借入　</t>
    <rPh sb="1" eb="3">
      <t>シキン</t>
    </rPh>
    <rPh sb="3" eb="5">
      <t>カリイレ</t>
    </rPh>
    <phoneticPr fontId="2"/>
  </si>
  <si>
    <t>カボチャ</t>
    <phoneticPr fontId="2"/>
  </si>
  <si>
    <t>キャベツ</t>
    <phoneticPr fontId="2"/>
  </si>
  <si>
    <t>レタス</t>
    <phoneticPr fontId="2"/>
  </si>
  <si>
    <t>ホウレンソウ</t>
    <phoneticPr fontId="2"/>
  </si>
  <si>
    <t>トマト</t>
    <phoneticPr fontId="2"/>
  </si>
  <si>
    <t>ニラ</t>
    <phoneticPr fontId="2"/>
  </si>
  <si>
    <t>水菜</t>
    <rPh sb="0" eb="2">
      <t>ミズナ</t>
    </rPh>
    <phoneticPr fontId="2"/>
  </si>
  <si>
    <t>アルストロメリア</t>
    <phoneticPr fontId="2"/>
  </si>
  <si>
    <t>スターチス</t>
    <phoneticPr fontId="2"/>
  </si>
  <si>
    <t>カーネーション</t>
    <phoneticPr fontId="2"/>
  </si>
  <si>
    <t>フリージア</t>
    <phoneticPr fontId="2"/>
  </si>
  <si>
    <t>リシアンサス</t>
    <phoneticPr fontId="2"/>
  </si>
  <si>
    <t>単　価</t>
    <rPh sb="0" eb="1">
      <t>タンカ</t>
    </rPh>
    <phoneticPr fontId="2"/>
  </si>
  <si>
    <t>農業共済掛金支払い計画</t>
    <phoneticPr fontId="2"/>
  </si>
  <si>
    <t>10ａ当り　　　　頭羽棟数　　　　単　　価</t>
    <rPh sb="3" eb="4">
      <t>ア</t>
    </rPh>
    <rPh sb="9" eb="10">
      <t>トウ</t>
    </rPh>
    <rPh sb="10" eb="11">
      <t>ワ</t>
    </rPh>
    <rPh sb="11" eb="13">
      <t>トウスウ</t>
    </rPh>
    <rPh sb="17" eb="18">
      <t>タン</t>
    </rPh>
    <rPh sb="20" eb="21">
      <t>アタイ</t>
    </rPh>
    <phoneticPr fontId="2"/>
  </si>
  <si>
    <t>第一次修正</t>
    <rPh sb="0" eb="1">
      <t>ダイ</t>
    </rPh>
    <rPh sb="1" eb="2">
      <t>1</t>
    </rPh>
    <rPh sb="2" eb="3">
      <t>ジ</t>
    </rPh>
    <rPh sb="3" eb="5">
      <t>シュウセイ</t>
    </rPh>
    <phoneticPr fontId="2"/>
  </si>
  <si>
    <t>※共済掛金単価は別冊の参考資料を参照</t>
    <rPh sb="1" eb="3">
      <t>キョウサイ</t>
    </rPh>
    <rPh sb="3" eb="4">
      <t>カ</t>
    </rPh>
    <rPh sb="4" eb="5">
      <t>キン</t>
    </rPh>
    <rPh sb="5" eb="7">
      <t>タンカ</t>
    </rPh>
    <rPh sb="8" eb="10">
      <t>ベッサツ</t>
    </rPh>
    <rPh sb="11" eb="13">
      <t>サンコウ</t>
    </rPh>
    <rPh sb="13" eb="15">
      <t>シリョウ</t>
    </rPh>
    <rPh sb="16" eb="18">
      <t>サンショウ</t>
    </rPh>
    <phoneticPr fontId="2"/>
  </si>
  <si>
    <t>水道・光熱費支払い計画</t>
    <rPh sb="0" eb="2">
      <t>スイドウ</t>
    </rPh>
    <rPh sb="3" eb="6">
      <t>コウネツヒ</t>
    </rPh>
    <rPh sb="6" eb="8">
      <t>シハラ</t>
    </rPh>
    <rPh sb="9" eb="11">
      <t>ケイカク</t>
    </rPh>
    <phoneticPr fontId="2"/>
  </si>
  <si>
    <t>円</t>
    <rPh sb="0" eb="1">
      <t>エン</t>
    </rPh>
    <phoneticPr fontId="2"/>
  </si>
  <si>
    <t>賃料料金支払い計画</t>
    <phoneticPr fontId="2"/>
  </si>
  <si>
    <t>修理費支払い計画</t>
    <phoneticPr fontId="2"/>
  </si>
  <si>
    <t>小　　計</t>
    <rPh sb="0" eb="1">
      <t>ショウ</t>
    </rPh>
    <phoneticPr fontId="2"/>
  </si>
  <si>
    <t>合　　　　計</t>
    <rPh sb="0" eb="1">
      <t>ア</t>
    </rPh>
    <rPh sb="5" eb="6">
      <t>ケイ</t>
    </rPh>
    <phoneticPr fontId="2"/>
  </si>
  <si>
    <t>小　　計</t>
    <rPh sb="0" eb="1">
      <t>ショウ</t>
    </rPh>
    <phoneticPr fontId="2"/>
  </si>
  <si>
    <t>小　　計</t>
    <rPh sb="0" eb="1">
      <t>ショウ</t>
    </rPh>
    <rPh sb="3" eb="4">
      <t>ケイ</t>
    </rPh>
    <phoneticPr fontId="19"/>
  </si>
  <si>
    <t>租税公課支払い計画</t>
    <phoneticPr fontId="19"/>
  </si>
  <si>
    <t>千円</t>
    <phoneticPr fontId="2"/>
  </si>
  <si>
    <t>（　　   　)</t>
    <phoneticPr fontId="2"/>
  </si>
  <si>
    <t>（　　   　)</t>
    <phoneticPr fontId="2"/>
  </si>
  <si>
    <t>千円</t>
    <phoneticPr fontId="2"/>
  </si>
  <si>
    <t>営農振興資金(固定)</t>
    <rPh sb="0" eb="2">
      <t>エイノウ</t>
    </rPh>
    <rPh sb="2" eb="4">
      <t>シンコウ</t>
    </rPh>
    <rPh sb="4" eb="6">
      <t>シキン</t>
    </rPh>
    <rPh sb="7" eb="9">
      <t>コテイ</t>
    </rPh>
    <phoneticPr fontId="2"/>
  </si>
  <si>
    <t>営農振興資金(変動)</t>
    <rPh sb="0" eb="2">
      <t>エイノウ</t>
    </rPh>
    <rPh sb="2" eb="4">
      <t>シンコウ</t>
    </rPh>
    <rPh sb="4" eb="6">
      <t>シキン</t>
    </rPh>
    <rPh sb="7" eb="9">
      <t>ヘンドウ</t>
    </rPh>
    <phoneticPr fontId="2"/>
  </si>
  <si>
    <t>フルスペックローン</t>
    <phoneticPr fontId="2"/>
  </si>
  <si>
    <t>自動車ローン</t>
    <rPh sb="0" eb="3">
      <t>ジドウシャ</t>
    </rPh>
    <phoneticPr fontId="2"/>
  </si>
  <si>
    <t>住宅ローン</t>
    <rPh sb="0" eb="2">
      <t>ジュウタク</t>
    </rPh>
    <phoneticPr fontId="2"/>
  </si>
  <si>
    <t>負債整理資金</t>
    <rPh sb="0" eb="2">
      <t>フサイ</t>
    </rPh>
    <rPh sb="2" eb="4">
      <t>セイリ</t>
    </rPh>
    <rPh sb="4" eb="6">
      <t>シキン</t>
    </rPh>
    <phoneticPr fontId="2"/>
  </si>
  <si>
    <t>ＪＡ緊急支援資金</t>
    <rPh sb="2" eb="4">
      <t>キンキュウ</t>
    </rPh>
    <rPh sb="4" eb="6">
      <t>シエン</t>
    </rPh>
    <rPh sb="6" eb="8">
      <t>シキン</t>
    </rPh>
    <phoneticPr fontId="2"/>
  </si>
  <si>
    <t>農家負担軽減支援特別資金</t>
    <rPh sb="0" eb="2">
      <t>ノウカ</t>
    </rPh>
    <rPh sb="2" eb="4">
      <t>フタン</t>
    </rPh>
    <rPh sb="4" eb="6">
      <t>ケイゲン</t>
    </rPh>
    <rPh sb="6" eb="8">
      <t>シエン</t>
    </rPh>
    <rPh sb="8" eb="10">
      <t>トクベツ</t>
    </rPh>
    <rPh sb="10" eb="12">
      <t>シキン</t>
    </rPh>
    <phoneticPr fontId="2"/>
  </si>
  <si>
    <t>農業経営負担軽減支援資金</t>
    <rPh sb="0" eb="2">
      <t>ノウギョウ</t>
    </rPh>
    <rPh sb="2" eb="4">
      <t>ケイエイ</t>
    </rPh>
    <rPh sb="4" eb="6">
      <t>フタン</t>
    </rPh>
    <rPh sb="6" eb="8">
      <t>ケイゲン</t>
    </rPh>
    <rPh sb="8" eb="10">
      <t>シエン</t>
    </rPh>
    <rPh sb="10" eb="12">
      <t>シキン</t>
    </rPh>
    <phoneticPr fontId="2"/>
  </si>
  <si>
    <t>近代化資金</t>
    <rPh sb="0" eb="3">
      <t>キンダイカ</t>
    </rPh>
    <rPh sb="3" eb="5">
      <t>シキン</t>
    </rPh>
    <phoneticPr fontId="2"/>
  </si>
  <si>
    <t>天災資金</t>
    <rPh sb="0" eb="2">
      <t>テンサイ</t>
    </rPh>
    <rPh sb="2" eb="4">
      <t>シキン</t>
    </rPh>
    <phoneticPr fontId="2"/>
  </si>
  <si>
    <t>農業基盤整備資金</t>
    <rPh sb="0" eb="2">
      <t>ノウギョウ</t>
    </rPh>
    <rPh sb="2" eb="4">
      <t>キバン</t>
    </rPh>
    <rPh sb="4" eb="6">
      <t>セイビ</t>
    </rPh>
    <rPh sb="6" eb="8">
      <t>シキン</t>
    </rPh>
    <phoneticPr fontId="2"/>
  </si>
  <si>
    <t>改良区扱公庫資金</t>
    <rPh sb="0" eb="3">
      <t>カイリョウク</t>
    </rPh>
    <rPh sb="3" eb="4">
      <t>アツカ</t>
    </rPh>
    <rPh sb="4" eb="6">
      <t>コウコ</t>
    </rPh>
    <rPh sb="6" eb="8">
      <t>シキン</t>
    </rPh>
    <phoneticPr fontId="2"/>
  </si>
  <si>
    <t>農地等取得資金</t>
    <rPh sb="0" eb="3">
      <t>ノウチトウ</t>
    </rPh>
    <rPh sb="3" eb="5">
      <t>シュトク</t>
    </rPh>
    <rPh sb="5" eb="7">
      <t>シキン</t>
    </rPh>
    <phoneticPr fontId="2"/>
  </si>
  <si>
    <t>農業改良資金</t>
    <rPh sb="0" eb="2">
      <t>ノウギョウ</t>
    </rPh>
    <rPh sb="2" eb="4">
      <t>カイリョウ</t>
    </rPh>
    <rPh sb="4" eb="6">
      <t>シキン</t>
    </rPh>
    <phoneticPr fontId="2"/>
  </si>
  <si>
    <t>農業者年金資金</t>
    <rPh sb="0" eb="3">
      <t>ノウギョウシャ</t>
    </rPh>
    <rPh sb="3" eb="5">
      <t>ネンキン</t>
    </rPh>
    <rPh sb="5" eb="7">
      <t>シキン</t>
    </rPh>
    <phoneticPr fontId="2"/>
  </si>
  <si>
    <t>住宅金融公庫資金</t>
    <rPh sb="0" eb="2">
      <t>ジュウタク</t>
    </rPh>
    <rPh sb="2" eb="4">
      <t>キンユウ</t>
    </rPh>
    <rPh sb="4" eb="6">
      <t>コウコ</t>
    </rPh>
    <rPh sb="6" eb="8">
      <t>シキン</t>
    </rPh>
    <phoneticPr fontId="2"/>
  </si>
  <si>
    <t>農業経営維持安定資金</t>
    <rPh sb="0" eb="2">
      <t>ノウギョウ</t>
    </rPh>
    <rPh sb="2" eb="4">
      <t>ケイエイ</t>
    </rPh>
    <rPh sb="4" eb="6">
      <t>イジ</t>
    </rPh>
    <rPh sb="6" eb="8">
      <t>アンテイ</t>
    </rPh>
    <rPh sb="8" eb="10">
      <t>シキン</t>
    </rPh>
    <phoneticPr fontId="2"/>
  </si>
  <si>
    <t>経営体育成強化資金</t>
    <rPh sb="0" eb="3">
      <t>ケイエイタイ</t>
    </rPh>
    <rPh sb="3" eb="5">
      <t>イクセイ</t>
    </rPh>
    <rPh sb="5" eb="7">
      <t>キョウカ</t>
    </rPh>
    <rPh sb="7" eb="9">
      <t>シキン</t>
    </rPh>
    <phoneticPr fontId="2"/>
  </si>
  <si>
    <t>元　金</t>
    <phoneticPr fontId="2"/>
  </si>
  <si>
    <t>利　息</t>
    <phoneticPr fontId="2"/>
  </si>
  <si>
    <t>小　　　計</t>
    <rPh sb="0" eb="1">
      <t>ショウ</t>
    </rPh>
    <phoneticPr fontId="2"/>
  </si>
  <si>
    <t>　</t>
    <phoneticPr fontId="2"/>
  </si>
  <si>
    <t>家計費計画</t>
    <phoneticPr fontId="2"/>
  </si>
  <si>
    <t>　</t>
    <phoneticPr fontId="2"/>
  </si>
  <si>
    <t>貯金・共済積立計画</t>
    <phoneticPr fontId="2"/>
  </si>
  <si>
    <t>教育・教養費　</t>
    <rPh sb="3" eb="6">
      <t>キョウヨウヒ</t>
    </rPh>
    <phoneticPr fontId="2"/>
  </si>
  <si>
    <t>9その他</t>
    <rPh sb="3" eb="4">
      <t>タ</t>
    </rPh>
    <phoneticPr fontId="2"/>
  </si>
  <si>
    <t>支払保険料</t>
    <rPh sb="4" eb="5">
      <t>リョウ</t>
    </rPh>
    <phoneticPr fontId="2"/>
  </si>
  <si>
    <t>内　訳</t>
    <rPh sb="0" eb="1">
      <t>ウチ</t>
    </rPh>
    <rPh sb="2" eb="3">
      <t>ヤク</t>
    </rPh>
    <phoneticPr fontId="2"/>
  </si>
  <si>
    <t>家　計　費　合　計</t>
    <rPh sb="0" eb="1">
      <t>イエ</t>
    </rPh>
    <rPh sb="2" eb="3">
      <t>ケイ</t>
    </rPh>
    <rPh sb="4" eb="5">
      <t>ヒ</t>
    </rPh>
    <rPh sb="6" eb="7">
      <t>ア</t>
    </rPh>
    <rPh sb="8" eb="9">
      <t>ケイ</t>
    </rPh>
    <phoneticPr fontId="2"/>
  </si>
  <si>
    <t>合　　計</t>
    <rPh sb="0" eb="1">
      <t>ア</t>
    </rPh>
    <rPh sb="3" eb="4">
      <t>ケイ</t>
    </rPh>
    <phoneticPr fontId="2"/>
  </si>
  <si>
    <t>項　　目</t>
    <phoneticPr fontId="2"/>
  </si>
  <si>
    <t>　前年度クミカン残高精算内訳　</t>
    <phoneticPr fontId="2"/>
  </si>
  <si>
    <t>貸越極度額</t>
    <rPh sb="0" eb="1">
      <t>カ</t>
    </rPh>
    <phoneticPr fontId="2"/>
  </si>
  <si>
    <t>今 年 度 計 画</t>
    <rPh sb="6" eb="7">
      <t>ケイ</t>
    </rPh>
    <rPh sb="8" eb="9">
      <t>ガ</t>
    </rPh>
    <phoneticPr fontId="2"/>
  </si>
  <si>
    <t>千円</t>
    <rPh sb="0" eb="2">
      <t>センエン</t>
    </rPh>
    <phoneticPr fontId="2"/>
  </si>
  <si>
    <t>今年度クミカン収支計画集計表</t>
    <rPh sb="9" eb="11">
      <t>ケイカク</t>
    </rPh>
    <phoneticPr fontId="2"/>
  </si>
  <si>
    <t>第一次修正</t>
    <rPh sb="1" eb="2">
      <t>1</t>
    </rPh>
    <phoneticPr fontId="2"/>
  </si>
  <si>
    <t>農業支出計</t>
    <rPh sb="0" eb="2">
      <t>ノウギョウ</t>
    </rPh>
    <rPh sb="2" eb="4">
      <t>シシュツ</t>
    </rPh>
    <rPh sb="4" eb="5">
      <t>ケイ</t>
    </rPh>
    <phoneticPr fontId="2"/>
  </si>
  <si>
    <t>第一次</t>
    <rPh sb="0" eb="1">
      <t>ダイ</t>
    </rPh>
    <rPh sb="1" eb="2">
      <t>1</t>
    </rPh>
    <rPh sb="2" eb="3">
      <t>ジ</t>
    </rPh>
    <phoneticPr fontId="2"/>
  </si>
  <si>
    <t>第二次</t>
    <rPh sb="0" eb="1">
      <t>ダイ</t>
    </rPh>
    <rPh sb="1" eb="2">
      <t>2</t>
    </rPh>
    <rPh sb="2" eb="3">
      <t>ジ</t>
    </rPh>
    <phoneticPr fontId="2"/>
  </si>
  <si>
    <t>千円</t>
    <phoneticPr fontId="2"/>
  </si>
  <si>
    <t>千円</t>
    <phoneticPr fontId="2"/>
  </si>
  <si>
    <t>千円</t>
    <phoneticPr fontId="2"/>
  </si>
  <si>
    <t>　軽　　　　　　　　油</t>
    <rPh sb="1" eb="2">
      <t>ケイ</t>
    </rPh>
    <rPh sb="10" eb="11">
      <t>アブラ</t>
    </rPh>
    <phoneticPr fontId="2"/>
  </si>
  <si>
    <t>　プ　ロ　パ　ン　ガ　ス</t>
    <phoneticPr fontId="2"/>
  </si>
  <si>
    <t>　ガ　　ソ　　リ　　ン</t>
    <phoneticPr fontId="2"/>
  </si>
  <si>
    <t>合　　　計</t>
    <rPh sb="0" eb="1">
      <t>ゴウ</t>
    </rPh>
    <phoneticPr fontId="2"/>
  </si>
  <si>
    <t>棟　　坪</t>
    <rPh sb="0" eb="1">
      <t>トウ</t>
    </rPh>
    <rPh sb="3" eb="4">
      <t>ツボ</t>
    </rPh>
    <phoneticPr fontId="2"/>
  </si>
  <si>
    <t>面　積</t>
    <phoneticPr fontId="2"/>
  </si>
  <si>
    <t>金　額</t>
    <phoneticPr fontId="2"/>
  </si>
  <si>
    <t>面　積</t>
    <phoneticPr fontId="2"/>
  </si>
  <si>
    <t>①所有地</t>
    <phoneticPr fontId="2"/>
  </si>
  <si>
    <t>②　貸　付　地　明　細</t>
    <phoneticPr fontId="2"/>
  </si>
  <si>
    <t>③　借　入　地　明　細</t>
    <phoneticPr fontId="2"/>
  </si>
  <si>
    <t>①　本人所有地のみ記入して下さい</t>
    <rPh sb="2" eb="4">
      <t>ホンニン</t>
    </rPh>
    <rPh sb="4" eb="7">
      <t>ショユウチ</t>
    </rPh>
    <rPh sb="9" eb="11">
      <t>キニュウ</t>
    </rPh>
    <rPh sb="13" eb="14">
      <t>クダ</t>
    </rPh>
    <phoneticPr fontId="2"/>
  </si>
  <si>
    <t>②　貸付地のみ記入して下さい</t>
    <rPh sb="2" eb="5">
      <t>カシツケチ</t>
    </rPh>
    <rPh sb="7" eb="9">
      <t>キニュウ</t>
    </rPh>
    <rPh sb="11" eb="12">
      <t>クダ</t>
    </rPh>
    <phoneticPr fontId="2"/>
  </si>
  <si>
    <t>③　借入地のみ記入して下さい</t>
    <rPh sb="2" eb="4">
      <t>カリイレ</t>
    </rPh>
    <rPh sb="4" eb="5">
      <t>チ</t>
    </rPh>
    <rPh sb="5" eb="6">
      <t>ホンジ</t>
    </rPh>
    <rPh sb="7" eb="9">
      <t>キニュウ</t>
    </rPh>
    <rPh sb="11" eb="12">
      <t>クダ</t>
    </rPh>
    <phoneticPr fontId="2"/>
  </si>
  <si>
    <t>千円</t>
    <rPh sb="0" eb="2">
      <t>センエン</t>
    </rPh>
    <phoneticPr fontId="2"/>
  </si>
  <si>
    <t>年</t>
    <rPh sb="0" eb="1">
      <t>ネン</t>
    </rPh>
    <phoneticPr fontId="2"/>
  </si>
  <si>
    <t>取得年</t>
    <phoneticPr fontId="2"/>
  </si>
  <si>
    <t>月</t>
    <rPh sb="0" eb="1">
      <t>ツキ</t>
    </rPh>
    <phoneticPr fontId="2"/>
  </si>
  <si>
    <t>形　式　　　　(馬 力)　</t>
    <rPh sb="8" eb="9">
      <t>ウマ</t>
    </rPh>
    <rPh sb="10" eb="11">
      <t>チカラ</t>
    </rPh>
    <phoneticPr fontId="2"/>
  </si>
  <si>
    <t>生 年 月 日</t>
    <phoneticPr fontId="2"/>
  </si>
  <si>
    <t>続 柄</t>
    <phoneticPr fontId="2"/>
  </si>
  <si>
    <t>同・別</t>
    <rPh sb="0" eb="1">
      <t>ドウ</t>
    </rPh>
    <rPh sb="2" eb="3">
      <t>ベツ</t>
    </rPh>
    <phoneticPr fontId="2"/>
  </si>
  <si>
    <t>人</t>
    <phoneticPr fontId="2"/>
  </si>
  <si>
    <t>合　　計</t>
    <phoneticPr fontId="2"/>
  </si>
  <si>
    <t>常・臨</t>
    <phoneticPr fontId="2"/>
  </si>
  <si>
    <t>常・臨</t>
    <phoneticPr fontId="2"/>
  </si>
  <si>
    <t>日</t>
    <rPh sb="0" eb="1">
      <t>ヒ</t>
    </rPh>
    <phoneticPr fontId="2"/>
  </si>
  <si>
    <t>日</t>
    <phoneticPr fontId="2"/>
  </si>
  <si>
    <t>日</t>
    <phoneticPr fontId="2"/>
  </si>
  <si>
    <t>　肉用牛の購入と販売計画</t>
    <rPh sb="1" eb="4">
      <t>ニクヨウギュウ</t>
    </rPh>
    <rPh sb="5" eb="7">
      <t>コウニュウ</t>
    </rPh>
    <rPh sb="8" eb="10">
      <t>ハンバイ</t>
    </rPh>
    <rPh sb="10" eb="12">
      <t>ケイカク</t>
    </rPh>
    <phoneticPr fontId="19"/>
  </si>
  <si>
    <t>年度当初飼養頭数</t>
    <rPh sb="0" eb="2">
      <t>ネンド</t>
    </rPh>
    <rPh sb="2" eb="4">
      <t>トウショ</t>
    </rPh>
    <rPh sb="4" eb="6">
      <t>シヨウ</t>
    </rPh>
    <rPh sb="6" eb="8">
      <t>トウスウ</t>
    </rPh>
    <phoneticPr fontId="19"/>
  </si>
  <si>
    <t>子牛</t>
    <rPh sb="0" eb="2">
      <t>コウシ</t>
    </rPh>
    <phoneticPr fontId="19"/>
  </si>
  <si>
    <t>頭</t>
    <rPh sb="0" eb="1">
      <t>トウ</t>
    </rPh>
    <phoneticPr fontId="19"/>
  </si>
  <si>
    <t>肥育</t>
    <rPh sb="0" eb="2">
      <t>ヒイク</t>
    </rPh>
    <phoneticPr fontId="19"/>
  </si>
  <si>
    <t>合　計</t>
    <rPh sb="0" eb="1">
      <t>ア</t>
    </rPh>
    <rPh sb="2" eb="3">
      <t>ケイ</t>
    </rPh>
    <phoneticPr fontId="19"/>
  </si>
  <si>
    <t>～１２ヶ月</t>
    <rPh sb="4" eb="5">
      <t>ゲツ</t>
    </rPh>
    <phoneticPr fontId="19"/>
  </si>
  <si>
    <t>～３０ヶ月</t>
    <rPh sb="4" eb="5">
      <t>ゲツ</t>
    </rPh>
    <phoneticPr fontId="19"/>
  </si>
  <si>
    <t>繁殖用育成</t>
    <rPh sb="0" eb="3">
      <t>ハンショクヨウ</t>
    </rPh>
    <rPh sb="3" eb="5">
      <t>イクセイ</t>
    </rPh>
    <phoneticPr fontId="19"/>
  </si>
  <si>
    <t>繁殖</t>
    <rPh sb="0" eb="2">
      <t>ハンショク</t>
    </rPh>
    <phoneticPr fontId="19"/>
  </si>
  <si>
    <t>～１４ヶ月</t>
    <rPh sb="4" eb="5">
      <t>ゲツ</t>
    </rPh>
    <phoneticPr fontId="19"/>
  </si>
  <si>
    <t>１４ヶ月～</t>
    <rPh sb="3" eb="4">
      <t>ゲツ</t>
    </rPh>
    <phoneticPr fontId="19"/>
  </si>
  <si>
    <t>子牛去勢</t>
    <rPh sb="0" eb="2">
      <t>コウシ</t>
    </rPh>
    <rPh sb="2" eb="4">
      <t>キョセイ</t>
    </rPh>
    <phoneticPr fontId="19"/>
  </si>
  <si>
    <t>購入計画</t>
    <rPh sb="0" eb="2">
      <t>コウニュウ</t>
    </rPh>
    <rPh sb="2" eb="4">
      <t>ケイカク</t>
    </rPh>
    <phoneticPr fontId="19"/>
  </si>
  <si>
    <t>子牛雌</t>
    <rPh sb="0" eb="2">
      <t>コウシ</t>
    </rPh>
    <rPh sb="2" eb="3">
      <t>メス</t>
    </rPh>
    <phoneticPr fontId="19"/>
  </si>
  <si>
    <t>千円</t>
    <rPh sb="0" eb="2">
      <t>センエン</t>
    </rPh>
    <phoneticPr fontId="19"/>
  </si>
  <si>
    <t>合　　計</t>
    <rPh sb="0" eb="1">
      <t>ア</t>
    </rPh>
    <rPh sb="3" eb="4">
      <t>ケイ</t>
    </rPh>
    <phoneticPr fontId="19"/>
  </si>
  <si>
    <t>単価　(千円)</t>
    <rPh sb="0" eb="2">
      <t>タンカ</t>
    </rPh>
    <rPh sb="4" eb="6">
      <t>センエン</t>
    </rPh>
    <phoneticPr fontId="19"/>
  </si>
  <si>
    <t>合　　計</t>
    <rPh sb="0" eb="1">
      <t>ゴウ</t>
    </rPh>
    <rPh sb="3" eb="4">
      <t>ケイ</t>
    </rPh>
    <phoneticPr fontId="19"/>
  </si>
  <si>
    <t>　飼料購入計画</t>
    <phoneticPr fontId="2"/>
  </si>
  <si>
    <t>項目</t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</si>
  <si>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</si>
  <si>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</si>
  <si>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</si>
  <si>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ｔ</t>
    <phoneticPr fontId="2"/>
  </si>
  <si>
    <t>ｋｇ</t>
    <phoneticPr fontId="19"/>
  </si>
  <si>
    <t>円</t>
    <rPh sb="0" eb="1">
      <t>エン</t>
    </rPh>
    <phoneticPr fontId="19"/>
  </si>
  <si>
    <t>配合飼料</t>
    <rPh sb="0" eb="2">
      <t>ハイゴウ</t>
    </rPh>
    <rPh sb="2" eb="4">
      <t>シリョウ</t>
    </rPh>
    <phoneticPr fontId="19"/>
  </si>
  <si>
    <t>単味飼料</t>
    <rPh sb="0" eb="1">
      <t>タン</t>
    </rPh>
    <rPh sb="1" eb="2">
      <t>ミ</t>
    </rPh>
    <rPh sb="2" eb="4">
      <t>シリョウ</t>
    </rPh>
    <phoneticPr fontId="19"/>
  </si>
  <si>
    <t>牧草他飼料</t>
    <rPh sb="0" eb="2">
      <t>ボクソウ</t>
    </rPh>
    <rPh sb="2" eb="3">
      <t>タ</t>
    </rPh>
    <rPh sb="3" eb="5">
      <t>シリョウ</t>
    </rPh>
    <phoneticPr fontId="19"/>
  </si>
  <si>
    <t>小　　　計</t>
    <rPh sb="0" eb="1">
      <t>ショウ</t>
    </rPh>
    <rPh sb="4" eb="5">
      <t>ケイ</t>
    </rPh>
    <phoneticPr fontId="2"/>
  </si>
  <si>
    <t>kg</t>
    <phoneticPr fontId="19"/>
  </si>
  <si>
    <t>ｔ</t>
    <phoneticPr fontId="2"/>
  </si>
  <si>
    <t>ｔ</t>
    <phoneticPr fontId="19"/>
  </si>
  <si>
    <t>kg</t>
    <phoneticPr fontId="19"/>
  </si>
  <si>
    <t>乳用牛の飼養、生乳生産、個体販売計画</t>
    <rPh sb="0" eb="3">
      <t>ニュウヨウギュウ</t>
    </rPh>
    <rPh sb="4" eb="5">
      <t>カ</t>
    </rPh>
    <rPh sb="5" eb="6">
      <t>ヨウ</t>
    </rPh>
    <rPh sb="7" eb="9">
      <t>セイニュウ</t>
    </rPh>
    <rPh sb="9" eb="11">
      <t>セイサン</t>
    </rPh>
    <rPh sb="12" eb="14">
      <t>コタイ</t>
    </rPh>
    <rPh sb="14" eb="16">
      <t>ハンバイ</t>
    </rPh>
    <rPh sb="16" eb="18">
      <t>ケイカク</t>
    </rPh>
    <phoneticPr fontId="19"/>
  </si>
  <si>
    <t>育 成 牛　　　　　　　　頭</t>
    <rPh sb="0" eb="1">
      <t>イク</t>
    </rPh>
    <rPh sb="2" eb="3">
      <t>シゲル</t>
    </rPh>
    <rPh sb="4" eb="5">
      <t>ギュウ</t>
    </rPh>
    <rPh sb="13" eb="14">
      <t>トウ</t>
    </rPh>
    <phoneticPr fontId="19"/>
  </si>
  <si>
    <t xml:space="preserve"> 成  牛 　　　　　　　　頭</t>
    <rPh sb="1" eb="2">
      <t>シゲル</t>
    </rPh>
    <rPh sb="4" eb="5">
      <t>ギュウ</t>
    </rPh>
    <rPh sb="14" eb="15">
      <t>トウ</t>
    </rPh>
    <phoneticPr fontId="19"/>
  </si>
  <si>
    <t>計　　　　　頭</t>
    <rPh sb="0" eb="1">
      <t>ケイ</t>
    </rPh>
    <rPh sb="6" eb="7">
      <t>トウ</t>
    </rPh>
    <phoneticPr fontId="19"/>
  </si>
  <si>
    <t>第一次修正</t>
    <rPh sb="0" eb="3">
      <t>ダイイチジ</t>
    </rPh>
    <rPh sb="3" eb="5">
      <t>シュウセイ</t>
    </rPh>
    <phoneticPr fontId="19"/>
  </si>
  <si>
    <t>生 乳 の 生 産 と 販 売</t>
    <rPh sb="0" eb="1">
      <t>セイ</t>
    </rPh>
    <rPh sb="2" eb="3">
      <t>チチ</t>
    </rPh>
    <rPh sb="6" eb="7">
      <t>セイ</t>
    </rPh>
    <rPh sb="8" eb="9">
      <t>サン</t>
    </rPh>
    <rPh sb="12" eb="13">
      <t>ハン</t>
    </rPh>
    <rPh sb="14" eb="15">
      <t>バイ</t>
    </rPh>
    <phoneticPr fontId="19"/>
  </si>
  <si>
    <t>頭　　数　　　　（頭）</t>
    <rPh sb="0" eb="1">
      <t>アタマ</t>
    </rPh>
    <rPh sb="3" eb="4">
      <t>カズ</t>
    </rPh>
    <rPh sb="9" eb="10">
      <t>アタマ</t>
    </rPh>
    <phoneticPr fontId="19"/>
  </si>
  <si>
    <t>単価</t>
    <rPh sb="0" eb="2">
      <t>タンカ</t>
    </rPh>
    <phoneticPr fontId="19"/>
  </si>
  <si>
    <t>金　　額　　　　　　(千円)</t>
    <rPh sb="0" eb="1">
      <t>キン</t>
    </rPh>
    <rPh sb="3" eb="4">
      <t>ガク</t>
    </rPh>
    <rPh sb="11" eb="13">
      <t>センエン</t>
    </rPh>
    <phoneticPr fontId="19"/>
  </si>
  <si>
    <t>　雌　　　　（♀)</t>
    <rPh sb="1" eb="2">
      <t>メス</t>
    </rPh>
    <phoneticPr fontId="19"/>
  </si>
  <si>
    <t>　雄　　　 　(♂)</t>
    <rPh sb="1" eb="2">
      <t>オス</t>
    </rPh>
    <phoneticPr fontId="19"/>
  </si>
  <si>
    <t>計</t>
    <rPh sb="0" eb="1">
      <t>ケイ</t>
    </rPh>
    <phoneticPr fontId="19"/>
  </si>
  <si>
    <t xml:space="preserve">頭 </t>
    <rPh sb="0" eb="1">
      <t>トウ</t>
    </rPh>
    <phoneticPr fontId="19"/>
  </si>
  <si>
    <t>１  頭  当  り  年  間  生  産  量</t>
    <rPh sb="3" eb="4">
      <t>トウ</t>
    </rPh>
    <rPh sb="6" eb="7">
      <t>ア</t>
    </rPh>
    <rPh sb="12" eb="13">
      <t>ネン</t>
    </rPh>
    <rPh sb="15" eb="16">
      <t>アイダ</t>
    </rPh>
    <rPh sb="18" eb="19">
      <t>セイ</t>
    </rPh>
    <rPh sb="21" eb="22">
      <t>サン</t>
    </rPh>
    <rPh sb="24" eb="25">
      <t>リョウ</t>
    </rPh>
    <phoneticPr fontId="19"/>
  </si>
  <si>
    <t>搾      乳      頭      数</t>
    <rPh sb="0" eb="1">
      <t>シボル</t>
    </rPh>
    <rPh sb="7" eb="8">
      <t>チチ</t>
    </rPh>
    <rPh sb="14" eb="15">
      <t>アタマ</t>
    </rPh>
    <rPh sb="21" eb="22">
      <t>スウ</t>
    </rPh>
    <phoneticPr fontId="19"/>
  </si>
  <si>
    <t>生　乳　生　産　量</t>
    <rPh sb="0" eb="1">
      <t>セイ</t>
    </rPh>
    <rPh sb="2" eb="3">
      <t>チチ</t>
    </rPh>
    <rPh sb="4" eb="5">
      <t>セイ</t>
    </rPh>
    <rPh sb="6" eb="7">
      <t>サン</t>
    </rPh>
    <rPh sb="8" eb="9">
      <t>リョウ</t>
    </rPh>
    <phoneticPr fontId="19"/>
  </si>
  <si>
    <t>農　協　販　売　量</t>
    <rPh sb="0" eb="1">
      <t>ノウ</t>
    </rPh>
    <rPh sb="2" eb="3">
      <t>キョウ</t>
    </rPh>
    <rPh sb="4" eb="5">
      <t>ハン</t>
    </rPh>
    <rPh sb="6" eb="7">
      <t>バイ</t>
    </rPh>
    <rPh sb="8" eb="9">
      <t>リョウ</t>
    </rPh>
    <phoneticPr fontId="19"/>
  </si>
  <si>
    <t>農　協　販　売　額</t>
    <rPh sb="0" eb="1">
      <t>ノウ</t>
    </rPh>
    <rPh sb="2" eb="3">
      <t>キョウ</t>
    </rPh>
    <rPh sb="4" eb="5">
      <t>ハン</t>
    </rPh>
    <rPh sb="6" eb="7">
      <t>バイ</t>
    </rPh>
    <rPh sb="8" eb="9">
      <t>ガク</t>
    </rPh>
    <phoneticPr fontId="19"/>
  </si>
  <si>
    <t>補　　　給　　　金</t>
    <rPh sb="0" eb="1">
      <t>ホ</t>
    </rPh>
    <rPh sb="4" eb="5">
      <t>キュウ</t>
    </rPh>
    <rPh sb="8" eb="9">
      <t>キン</t>
    </rPh>
    <phoneticPr fontId="19"/>
  </si>
  <si>
    <t>単　　価（　　　　　　　)</t>
    <rPh sb="0" eb="1">
      <t>タン</t>
    </rPh>
    <rPh sb="3" eb="4">
      <t>アタイ</t>
    </rPh>
    <phoneticPr fontId="19"/>
  </si>
  <si>
    <t>農　協　販　売　高　と　受　入　補　給　金　の　計</t>
    <rPh sb="0" eb="1">
      <t>ノウ</t>
    </rPh>
    <rPh sb="2" eb="3">
      <t>キョウ</t>
    </rPh>
    <rPh sb="4" eb="5">
      <t>ハン</t>
    </rPh>
    <rPh sb="6" eb="7">
      <t>バイ</t>
    </rPh>
    <rPh sb="8" eb="9">
      <t>コウ</t>
    </rPh>
    <rPh sb="12" eb="13">
      <t>ウケ</t>
    </rPh>
    <rPh sb="14" eb="15">
      <t>イ</t>
    </rPh>
    <rPh sb="16" eb="17">
      <t>ホ</t>
    </rPh>
    <rPh sb="18" eb="19">
      <t>キュウ</t>
    </rPh>
    <rPh sb="20" eb="21">
      <t>キン</t>
    </rPh>
    <rPh sb="24" eb="25">
      <t>ケイ</t>
    </rPh>
    <phoneticPr fontId="19"/>
  </si>
  <si>
    <t>内　　　　訳</t>
    <rPh sb="0" eb="1">
      <t>ウチ</t>
    </rPh>
    <rPh sb="5" eb="6">
      <t>ヤク</t>
    </rPh>
    <phoneticPr fontId="19"/>
  </si>
  <si>
    <t>子　　牛</t>
    <rPh sb="0" eb="1">
      <t>コ</t>
    </rPh>
    <rPh sb="3" eb="4">
      <t>ウシ</t>
    </rPh>
    <phoneticPr fontId="19"/>
  </si>
  <si>
    <t>乳　用　牛　の　個　体　販　売　計　画</t>
    <rPh sb="0" eb="1">
      <t>チチ</t>
    </rPh>
    <rPh sb="2" eb="3">
      <t>ヨウ</t>
    </rPh>
    <rPh sb="4" eb="5">
      <t>ウシ</t>
    </rPh>
    <rPh sb="8" eb="9">
      <t>コ</t>
    </rPh>
    <rPh sb="10" eb="11">
      <t>カラダ</t>
    </rPh>
    <rPh sb="12" eb="13">
      <t>ハン</t>
    </rPh>
    <rPh sb="14" eb="15">
      <t>バイ</t>
    </rPh>
    <rPh sb="16" eb="17">
      <t>ケイ</t>
    </rPh>
    <rPh sb="18" eb="19">
      <t>ガ</t>
    </rPh>
    <phoneticPr fontId="19"/>
  </si>
  <si>
    <t>育　　成　　牛</t>
    <rPh sb="0" eb="1">
      <t>イク</t>
    </rPh>
    <rPh sb="3" eb="4">
      <t>シゲル</t>
    </rPh>
    <rPh sb="6" eb="7">
      <t>ギュウ</t>
    </rPh>
    <phoneticPr fontId="19"/>
  </si>
  <si>
    <t>成　　　　　牛</t>
    <rPh sb="0" eb="1">
      <t>セイ</t>
    </rPh>
    <rPh sb="6" eb="7">
      <t>ギュウ</t>
    </rPh>
    <phoneticPr fontId="19"/>
  </si>
  <si>
    <t>老　　廃　　牛</t>
    <rPh sb="0" eb="1">
      <t>ロウ</t>
    </rPh>
    <rPh sb="3" eb="4">
      <t>ハイ</t>
    </rPh>
    <rPh sb="6" eb="7">
      <t>ギュウ</t>
    </rPh>
    <phoneticPr fontId="19"/>
  </si>
  <si>
    <t>単　　価　　　　　(千円)</t>
    <rPh sb="0" eb="1">
      <t>タン</t>
    </rPh>
    <rPh sb="3" eb="4">
      <t>アタイ</t>
    </rPh>
    <rPh sb="10" eb="11">
      <t>セン</t>
    </rPh>
    <rPh sb="11" eb="12">
      <t>エン</t>
    </rPh>
    <phoneticPr fontId="19"/>
  </si>
  <si>
    <t>乳 用 牛 の 販 売 合 計</t>
    <rPh sb="0" eb="1">
      <t>チチ</t>
    </rPh>
    <rPh sb="2" eb="3">
      <t>ヨウ</t>
    </rPh>
    <rPh sb="4" eb="5">
      <t>ウシ</t>
    </rPh>
    <rPh sb="8" eb="9">
      <t>ハン</t>
    </rPh>
    <rPh sb="10" eb="11">
      <t>バイ</t>
    </rPh>
    <rPh sb="12" eb="13">
      <t>ア</t>
    </rPh>
    <rPh sb="14" eb="15">
      <t>ケイ</t>
    </rPh>
    <phoneticPr fontId="19"/>
  </si>
  <si>
    <t>販　　売　　頭　　数</t>
    <rPh sb="0" eb="1">
      <t>ハン</t>
    </rPh>
    <rPh sb="3" eb="4">
      <t>バイ</t>
    </rPh>
    <rPh sb="6" eb="7">
      <t>アタマ</t>
    </rPh>
    <rPh sb="9" eb="10">
      <t>スウ</t>
    </rPh>
    <phoneticPr fontId="19"/>
  </si>
  <si>
    <t>販　　売　　金　　額</t>
    <rPh sb="0" eb="1">
      <t>ハン</t>
    </rPh>
    <rPh sb="3" eb="4">
      <t>バイ</t>
    </rPh>
    <rPh sb="6" eb="7">
      <t>キン</t>
    </rPh>
    <rPh sb="9" eb="10">
      <t>ガク</t>
    </rPh>
    <phoneticPr fontId="19"/>
  </si>
  <si>
    <t>千円</t>
    <phoneticPr fontId="19"/>
  </si>
  <si>
    <t>千円</t>
    <phoneticPr fontId="19"/>
  </si>
  <si>
    <t>千円</t>
    <phoneticPr fontId="19"/>
  </si>
  <si>
    <t>第一次修正</t>
    <rPh sb="0" eb="1">
      <t>ダイ</t>
    </rPh>
    <rPh sb="1" eb="2">
      <t>1</t>
    </rPh>
    <rPh sb="2" eb="3">
      <t>ジ</t>
    </rPh>
    <rPh sb="3" eb="5">
      <t>シュウセイ</t>
    </rPh>
    <phoneticPr fontId="19"/>
  </si>
  <si>
    <t>軽 種 馬 飼 養 と 交 配 計 画</t>
    <rPh sb="0" eb="1">
      <t>ケイ</t>
    </rPh>
    <rPh sb="2" eb="3">
      <t>タネ</t>
    </rPh>
    <rPh sb="4" eb="5">
      <t>ウマ</t>
    </rPh>
    <rPh sb="6" eb="7">
      <t>シ</t>
    </rPh>
    <rPh sb="8" eb="9">
      <t>マモル</t>
    </rPh>
    <rPh sb="12" eb="13">
      <t>コウ</t>
    </rPh>
    <rPh sb="14" eb="15">
      <t>ハイ</t>
    </rPh>
    <rPh sb="16" eb="17">
      <t>ケイ</t>
    </rPh>
    <rPh sb="18" eb="19">
      <t>ガ</t>
    </rPh>
    <phoneticPr fontId="19"/>
  </si>
  <si>
    <t>軽　　　種　　　馬　　　飼　　　養　　　状　　　況</t>
    <rPh sb="0" eb="1">
      <t>ケイ</t>
    </rPh>
    <rPh sb="4" eb="5">
      <t>タネ</t>
    </rPh>
    <rPh sb="8" eb="9">
      <t>ウマ</t>
    </rPh>
    <rPh sb="12" eb="13">
      <t>シ</t>
    </rPh>
    <rPh sb="16" eb="17">
      <t>マモル</t>
    </rPh>
    <rPh sb="20" eb="21">
      <t>ジョウ</t>
    </rPh>
    <rPh sb="24" eb="25">
      <t>キョウ</t>
    </rPh>
    <phoneticPr fontId="19"/>
  </si>
  <si>
    <t>今年交配計画(内訳)</t>
    <rPh sb="0" eb="2">
      <t>コンネン</t>
    </rPh>
    <rPh sb="2" eb="4">
      <t>コウハイ</t>
    </rPh>
    <rPh sb="4" eb="6">
      <t>ケイカク</t>
    </rPh>
    <rPh sb="7" eb="9">
      <t>ウチワケ</t>
    </rPh>
    <phoneticPr fontId="19"/>
  </si>
  <si>
    <t>繁殖　馬　番号</t>
    <rPh sb="0" eb="2">
      <t>ハンショク</t>
    </rPh>
    <rPh sb="3" eb="4">
      <t>ウマ</t>
    </rPh>
    <rPh sb="5" eb="7">
      <t>バンゴウ</t>
    </rPh>
    <phoneticPr fontId="19"/>
  </si>
  <si>
    <t>年齢</t>
    <rPh sb="0" eb="2">
      <t>ネンレイ</t>
    </rPh>
    <phoneticPr fontId="19"/>
  </si>
  <si>
    <t>預託料</t>
    <rPh sb="0" eb="2">
      <t>ヨタク</t>
    </rPh>
    <rPh sb="2" eb="3">
      <t>リョウ</t>
    </rPh>
    <phoneticPr fontId="19"/>
  </si>
  <si>
    <t>(ｸﾐｶﾝ取扱)</t>
    <rPh sb="5" eb="7">
      <t>トリアツカイ</t>
    </rPh>
    <phoneticPr fontId="19"/>
  </si>
  <si>
    <t>血　　　統</t>
    <rPh sb="0" eb="1">
      <t>チ</t>
    </rPh>
    <rPh sb="4" eb="5">
      <t>オサム</t>
    </rPh>
    <phoneticPr fontId="19"/>
  </si>
  <si>
    <t>繁　殖　馬　名</t>
    <rPh sb="0" eb="1">
      <t>シゲル</t>
    </rPh>
    <rPh sb="2" eb="3">
      <t>ショク</t>
    </rPh>
    <rPh sb="4" eb="5">
      <t>ウマ</t>
    </rPh>
    <rPh sb="6" eb="7">
      <t>メイ</t>
    </rPh>
    <phoneticPr fontId="19"/>
  </si>
  <si>
    <t>種牡馬名</t>
    <rPh sb="0" eb="3">
      <t>シュボバ</t>
    </rPh>
    <rPh sb="3" eb="4">
      <t>ナ</t>
    </rPh>
    <phoneticPr fontId="19"/>
  </si>
  <si>
    <t>交配料</t>
    <rPh sb="0" eb="2">
      <t>コウハイ</t>
    </rPh>
    <rPh sb="2" eb="3">
      <t>リョウ</t>
    </rPh>
    <phoneticPr fontId="19"/>
  </si>
  <si>
    <t>父 母</t>
    <rPh sb="0" eb="1">
      <t>チチ</t>
    </rPh>
    <rPh sb="2" eb="3">
      <t>ハハ</t>
    </rPh>
    <phoneticPr fontId="19"/>
  </si>
  <si>
    <t>自　預</t>
    <rPh sb="0" eb="1">
      <t>ジ</t>
    </rPh>
    <rPh sb="2" eb="3">
      <t>ヨ</t>
    </rPh>
    <phoneticPr fontId="19"/>
  </si>
  <si>
    <t>所 有</t>
    <rPh sb="0" eb="1">
      <t>ショ</t>
    </rPh>
    <rPh sb="2" eb="3">
      <t>ユウ</t>
    </rPh>
    <phoneticPr fontId="19"/>
  </si>
  <si>
    <t>状 況</t>
    <rPh sb="0" eb="1">
      <t>ジョウ</t>
    </rPh>
    <rPh sb="2" eb="3">
      <t>キョウ</t>
    </rPh>
    <phoneticPr fontId="19"/>
  </si>
  <si>
    <t>軽 種 馬 飼 養 ・販 売(当歳馬)</t>
    <rPh sb="0" eb="1">
      <t>ケイ</t>
    </rPh>
    <rPh sb="2" eb="3">
      <t>タネ</t>
    </rPh>
    <rPh sb="4" eb="5">
      <t>ウマ</t>
    </rPh>
    <rPh sb="6" eb="7">
      <t>シ</t>
    </rPh>
    <rPh sb="8" eb="9">
      <t>マモル</t>
    </rPh>
    <rPh sb="11" eb="12">
      <t>ハン</t>
    </rPh>
    <rPh sb="13" eb="14">
      <t>バイ</t>
    </rPh>
    <rPh sb="15" eb="17">
      <t>トウサイ</t>
    </rPh>
    <rPh sb="17" eb="18">
      <t>ウマ</t>
    </rPh>
    <phoneticPr fontId="19"/>
  </si>
  <si>
    <t>０ 歳 馬 ( 今 年 産 ) 飼 養 ・ 販 売 計 画</t>
    <rPh sb="2" eb="3">
      <t>サイ</t>
    </rPh>
    <rPh sb="4" eb="5">
      <t>ウマ</t>
    </rPh>
    <rPh sb="8" eb="9">
      <t>イマ</t>
    </rPh>
    <rPh sb="10" eb="11">
      <t>ネン</t>
    </rPh>
    <rPh sb="12" eb="13">
      <t>サン</t>
    </rPh>
    <rPh sb="16" eb="17">
      <t>シ</t>
    </rPh>
    <rPh sb="18" eb="19">
      <t>マモル</t>
    </rPh>
    <rPh sb="22" eb="23">
      <t>ハン</t>
    </rPh>
    <rPh sb="24" eb="25">
      <t>バイ</t>
    </rPh>
    <rPh sb="26" eb="27">
      <t>ケイ</t>
    </rPh>
    <rPh sb="28" eb="29">
      <t>ガ</t>
    </rPh>
    <phoneticPr fontId="19"/>
  </si>
  <si>
    <t>性別</t>
    <rPh sb="0" eb="2">
      <t>セイベツ</t>
    </rPh>
    <phoneticPr fontId="19"/>
  </si>
  <si>
    <t>販売</t>
    <rPh sb="0" eb="2">
      <t>ハンバイ</t>
    </rPh>
    <phoneticPr fontId="19"/>
  </si>
  <si>
    <t>(月)</t>
    <rPh sb="1" eb="2">
      <t>ツキ</t>
    </rPh>
    <phoneticPr fontId="19"/>
  </si>
  <si>
    <t>今 年 販 売</t>
    <rPh sb="0" eb="1">
      <t>イマ</t>
    </rPh>
    <rPh sb="2" eb="3">
      <t>ネン</t>
    </rPh>
    <rPh sb="4" eb="5">
      <t>ハン</t>
    </rPh>
    <rPh sb="6" eb="7">
      <t>バイ</t>
    </rPh>
    <phoneticPr fontId="19"/>
  </si>
  <si>
    <t>計  画  額</t>
    <rPh sb="0" eb="1">
      <t>ケイ</t>
    </rPh>
    <rPh sb="3" eb="4">
      <t>ガ</t>
    </rPh>
    <rPh sb="6" eb="7">
      <t>ガク</t>
    </rPh>
    <phoneticPr fontId="19"/>
  </si>
  <si>
    <t>預    託</t>
    <rPh sb="0" eb="1">
      <t>アズカリ</t>
    </rPh>
    <rPh sb="5" eb="6">
      <t>コトヅケ</t>
    </rPh>
    <phoneticPr fontId="19"/>
  </si>
  <si>
    <t>期    間</t>
    <rPh sb="0" eb="1">
      <t>キ</t>
    </rPh>
    <rPh sb="5" eb="6">
      <t>アイダ</t>
    </rPh>
    <phoneticPr fontId="19"/>
  </si>
  <si>
    <t>♂♀</t>
    <phoneticPr fontId="19"/>
  </si>
  <si>
    <t>　　月～　　月</t>
    <rPh sb="2" eb="3">
      <t>ツキ</t>
    </rPh>
    <rPh sb="6" eb="7">
      <t>ツキ</t>
    </rPh>
    <phoneticPr fontId="19"/>
  </si>
  <si>
    <t>交 配 種 牡 馬</t>
    <rPh sb="0" eb="1">
      <t>コウ</t>
    </rPh>
    <rPh sb="2" eb="3">
      <t>ハイ</t>
    </rPh>
    <rPh sb="4" eb="5">
      <t>タネ</t>
    </rPh>
    <rPh sb="6" eb="7">
      <t>オス</t>
    </rPh>
    <rPh sb="8" eb="9">
      <t>ウマ</t>
    </rPh>
    <phoneticPr fontId="19"/>
  </si>
  <si>
    <t>預  託  料</t>
    <rPh sb="0" eb="1">
      <t>アズカリ</t>
    </rPh>
    <rPh sb="3" eb="4">
      <t>タク</t>
    </rPh>
    <rPh sb="6" eb="7">
      <t>リョウ</t>
    </rPh>
    <phoneticPr fontId="19"/>
  </si>
  <si>
    <t>合　　　計</t>
    <rPh sb="0" eb="1">
      <t>ゴウ</t>
    </rPh>
    <rPh sb="4" eb="5">
      <t>ケイ</t>
    </rPh>
    <phoneticPr fontId="19"/>
  </si>
  <si>
    <t>軽 種 馬 飼 養 ・販 売(１歳馬・２歳馬等)</t>
    <rPh sb="0" eb="1">
      <t>ケイ</t>
    </rPh>
    <rPh sb="2" eb="3">
      <t>タネ</t>
    </rPh>
    <rPh sb="4" eb="5">
      <t>ウマ</t>
    </rPh>
    <rPh sb="6" eb="7">
      <t>シ</t>
    </rPh>
    <rPh sb="8" eb="9">
      <t>マモル</t>
    </rPh>
    <rPh sb="11" eb="12">
      <t>ハン</t>
    </rPh>
    <rPh sb="13" eb="14">
      <t>バイ</t>
    </rPh>
    <rPh sb="16" eb="17">
      <t>サイ</t>
    </rPh>
    <rPh sb="17" eb="18">
      <t>ウマ</t>
    </rPh>
    <rPh sb="20" eb="22">
      <t>サイバ</t>
    </rPh>
    <rPh sb="22" eb="23">
      <t>ナド</t>
    </rPh>
    <phoneticPr fontId="19"/>
  </si>
  <si>
    <t>前　年　産　等　飼　養　・　販　売　計　画</t>
    <rPh sb="0" eb="1">
      <t>ゼン</t>
    </rPh>
    <rPh sb="2" eb="3">
      <t>ネン</t>
    </rPh>
    <rPh sb="4" eb="5">
      <t>サン</t>
    </rPh>
    <rPh sb="6" eb="7">
      <t>トウ</t>
    </rPh>
    <rPh sb="8" eb="9">
      <t>シ</t>
    </rPh>
    <rPh sb="10" eb="11">
      <t>マモル</t>
    </rPh>
    <rPh sb="14" eb="15">
      <t>ハン</t>
    </rPh>
    <rPh sb="16" eb="17">
      <t>バイ</t>
    </rPh>
    <rPh sb="18" eb="19">
      <t>ケイ</t>
    </rPh>
    <rPh sb="20" eb="21">
      <t>ガ</t>
    </rPh>
    <phoneticPr fontId="19"/>
  </si>
  <si>
    <t>養畜費支払い計画</t>
    <rPh sb="0" eb="2">
      <t>ヨウチク</t>
    </rPh>
    <rPh sb="2" eb="3">
      <t>ヒ</t>
    </rPh>
    <rPh sb="3" eb="5">
      <t>シハラ</t>
    </rPh>
    <rPh sb="6" eb="8">
      <t>ケイカク</t>
    </rPh>
    <phoneticPr fontId="19"/>
  </si>
  <si>
    <t>労賃支払い計画</t>
    <phoneticPr fontId="2"/>
  </si>
  <si>
    <t>区分</t>
    <rPh sb="0" eb="2">
      <t>クブン</t>
    </rPh>
    <phoneticPr fontId="19"/>
  </si>
  <si>
    <t>今年度計画</t>
    <rPh sb="0" eb="3">
      <t>コンネンド</t>
    </rPh>
    <rPh sb="3" eb="5">
      <t>ケイカク</t>
    </rPh>
    <phoneticPr fontId="19"/>
  </si>
  <si>
    <t>項　　　　　　目</t>
    <rPh sb="0" eb="1">
      <t>コウ</t>
    </rPh>
    <rPh sb="7" eb="8">
      <t>メ</t>
    </rPh>
    <phoneticPr fontId="19"/>
  </si>
  <si>
    <t>授　　精　　料</t>
    <rPh sb="0" eb="1">
      <t>ジュ</t>
    </rPh>
    <rPh sb="3" eb="4">
      <t>セイ</t>
    </rPh>
    <rPh sb="6" eb="7">
      <t>リョウ</t>
    </rPh>
    <phoneticPr fontId="19"/>
  </si>
  <si>
    <t>小　　　　　計</t>
    <rPh sb="0" eb="1">
      <t>ショウ</t>
    </rPh>
    <rPh sb="6" eb="7">
      <t>ケイ</t>
    </rPh>
    <phoneticPr fontId="19"/>
  </si>
  <si>
    <t>千円</t>
    <phoneticPr fontId="19"/>
  </si>
  <si>
    <t>千円</t>
    <phoneticPr fontId="19"/>
  </si>
  <si>
    <t>登録・検査</t>
    <rPh sb="0" eb="2">
      <t>トウロク</t>
    </rPh>
    <rPh sb="3" eb="5">
      <t>ケンサ</t>
    </rPh>
    <phoneticPr fontId="19"/>
  </si>
  <si>
    <t>登　　　　録　　　　料</t>
    <rPh sb="0" eb="1">
      <t>ノボル</t>
    </rPh>
    <rPh sb="5" eb="6">
      <t>ロク</t>
    </rPh>
    <rPh sb="10" eb="11">
      <t>リョウ</t>
    </rPh>
    <phoneticPr fontId="19"/>
  </si>
  <si>
    <t>検　　　　査　　　　料</t>
    <rPh sb="0" eb="1">
      <t>ケン</t>
    </rPh>
    <rPh sb="5" eb="6">
      <t>サ</t>
    </rPh>
    <rPh sb="10" eb="11">
      <t>リョウ</t>
    </rPh>
    <phoneticPr fontId="19"/>
  </si>
  <si>
    <t>検　　　　定　　　　料</t>
    <rPh sb="0" eb="1">
      <t>ケン</t>
    </rPh>
    <rPh sb="5" eb="6">
      <t>サダム</t>
    </rPh>
    <rPh sb="10" eb="11">
      <t>リョウ</t>
    </rPh>
    <phoneticPr fontId="19"/>
  </si>
  <si>
    <t>診  療  ・  衛  生  費</t>
    <rPh sb="0" eb="1">
      <t>ミ</t>
    </rPh>
    <rPh sb="3" eb="4">
      <t>イヤス</t>
    </rPh>
    <rPh sb="9" eb="10">
      <t>マモル</t>
    </rPh>
    <rPh sb="12" eb="13">
      <t>セイ</t>
    </rPh>
    <rPh sb="15" eb="16">
      <t>ヒ</t>
    </rPh>
    <phoneticPr fontId="19"/>
  </si>
  <si>
    <t>放　　　　牧　　　　料</t>
    <rPh sb="0" eb="1">
      <t>ホウ</t>
    </rPh>
    <rPh sb="5" eb="6">
      <t>マキ</t>
    </rPh>
    <rPh sb="10" eb="11">
      <t>リョウ</t>
    </rPh>
    <phoneticPr fontId="19"/>
  </si>
  <si>
    <t>敷 ワ ラ ・ オ ガ ク ズ</t>
    <rPh sb="0" eb="1">
      <t>シキ</t>
    </rPh>
    <phoneticPr fontId="19"/>
  </si>
  <si>
    <t>そ　　　　の　　　　他</t>
    <rPh sb="10" eb="11">
      <t>タ</t>
    </rPh>
    <phoneticPr fontId="19"/>
  </si>
  <si>
    <t>合　　　　　　計</t>
    <rPh sb="0" eb="1">
      <t>ア</t>
    </rPh>
    <rPh sb="7" eb="8">
      <t>ケイ</t>
    </rPh>
    <phoneticPr fontId="19"/>
  </si>
  <si>
    <t>素畜購入計画</t>
    <rPh sb="0" eb="1">
      <t>ソ</t>
    </rPh>
    <rPh sb="1" eb="2">
      <t>チク</t>
    </rPh>
    <rPh sb="2" eb="4">
      <t>コウニュウ</t>
    </rPh>
    <rPh sb="4" eb="6">
      <t>ケイカク</t>
    </rPh>
    <phoneticPr fontId="19"/>
  </si>
  <si>
    <t>素畜購入</t>
    <rPh sb="0" eb="1">
      <t>モト</t>
    </rPh>
    <rPh sb="1" eb="2">
      <t>チク</t>
    </rPh>
    <rPh sb="2" eb="4">
      <t>コウニュウ</t>
    </rPh>
    <phoneticPr fontId="19"/>
  </si>
  <si>
    <t>畜名</t>
    <rPh sb="0" eb="1">
      <t>チク</t>
    </rPh>
    <rPh sb="1" eb="2">
      <t>メイ</t>
    </rPh>
    <phoneticPr fontId="19"/>
  </si>
  <si>
    <t>頭数</t>
    <rPh sb="0" eb="2">
      <t>トウスウ</t>
    </rPh>
    <phoneticPr fontId="19"/>
  </si>
  <si>
    <t>公 社 牛 貸 付 牛</t>
    <rPh sb="0" eb="1">
      <t>コウ</t>
    </rPh>
    <rPh sb="2" eb="3">
      <t>シャ</t>
    </rPh>
    <rPh sb="4" eb="5">
      <t>ウシ</t>
    </rPh>
    <rPh sb="6" eb="7">
      <t>カシ</t>
    </rPh>
    <rPh sb="8" eb="9">
      <t>ツキ</t>
    </rPh>
    <rPh sb="10" eb="11">
      <t>ギュウ</t>
    </rPh>
    <phoneticPr fontId="19"/>
  </si>
  <si>
    <t>養 畜 費 合 計</t>
    <rPh sb="0" eb="1">
      <t>マモル</t>
    </rPh>
    <rPh sb="2" eb="3">
      <t>チク</t>
    </rPh>
    <rPh sb="4" eb="5">
      <t>ヒ</t>
    </rPh>
    <rPh sb="6" eb="7">
      <t>ア</t>
    </rPh>
    <rPh sb="8" eb="9">
      <t>ケイ</t>
    </rPh>
    <phoneticPr fontId="19"/>
  </si>
  <si>
    <t>区分(70)</t>
    <rPh sb="0" eb="2">
      <t>クブン</t>
    </rPh>
    <phoneticPr fontId="2"/>
  </si>
  <si>
    <t xml:space="preserve">千円 </t>
    <phoneticPr fontId="19"/>
  </si>
  <si>
    <t xml:space="preserve">kg </t>
    <phoneticPr fontId="19"/>
  </si>
  <si>
    <t>㌧</t>
    <phoneticPr fontId="19"/>
  </si>
  <si>
    <t xml:space="preserve">頭 </t>
    <phoneticPr fontId="19"/>
  </si>
  <si>
    <t>販売計画</t>
    <rPh sb="0" eb="2">
      <t>ハンバイ</t>
    </rPh>
    <rPh sb="2" eb="4">
      <t>ケイカク</t>
    </rPh>
    <phoneticPr fontId="19"/>
  </si>
  <si>
    <t>累　　　　計　　　　金　　　　額</t>
    <rPh sb="0" eb="1">
      <t>ルイ</t>
    </rPh>
    <rPh sb="5" eb="6">
      <t>ケイ</t>
    </rPh>
    <rPh sb="10" eb="11">
      <t>キン</t>
    </rPh>
    <rPh sb="15" eb="16">
      <t>ガク</t>
    </rPh>
    <phoneticPr fontId="47"/>
  </si>
  <si>
    <t>差　　引　　金　　額　(Ａ－Ｂ)</t>
    <rPh sb="0" eb="1">
      <t>サ</t>
    </rPh>
    <rPh sb="3" eb="4">
      <t>イン</t>
    </rPh>
    <rPh sb="6" eb="7">
      <t>キン</t>
    </rPh>
    <rPh sb="9" eb="10">
      <t>ガク</t>
    </rPh>
    <phoneticPr fontId="47"/>
  </si>
  <si>
    <t>支　　出　　金　　額　　 (Ｂ)</t>
    <rPh sb="0" eb="1">
      <t>シ</t>
    </rPh>
    <rPh sb="3" eb="4">
      <t>デ</t>
    </rPh>
    <rPh sb="6" eb="7">
      <t>キン</t>
    </rPh>
    <rPh sb="9" eb="10">
      <t>ガク</t>
    </rPh>
    <phoneticPr fontId="47"/>
  </si>
  <si>
    <t>収　　入　　金　　額     (Ａ)</t>
    <rPh sb="0" eb="1">
      <t>オサム</t>
    </rPh>
    <rPh sb="3" eb="4">
      <t>イリ</t>
    </rPh>
    <rPh sb="6" eb="7">
      <t>キン</t>
    </rPh>
    <rPh sb="9" eb="10">
      <t>ガク</t>
    </rPh>
    <phoneticPr fontId="47"/>
  </si>
  <si>
    <t>第二次修正計画</t>
    <rPh sb="0" eb="3">
      <t>ダイニジ</t>
    </rPh>
    <rPh sb="3" eb="5">
      <t>シュウセイ</t>
    </rPh>
    <rPh sb="5" eb="7">
      <t>ケイカク</t>
    </rPh>
    <phoneticPr fontId="47"/>
  </si>
  <si>
    <t>第一次修正計画</t>
    <rPh sb="0" eb="3">
      <t>ダイイチジ</t>
    </rPh>
    <rPh sb="3" eb="5">
      <t>シュウセイ</t>
    </rPh>
    <rPh sb="5" eb="7">
      <t>ケイカク</t>
    </rPh>
    <phoneticPr fontId="47"/>
  </si>
  <si>
    <t>当初計画</t>
    <rPh sb="0" eb="2">
      <t>トウショ</t>
    </rPh>
    <rPh sb="2" eb="4">
      <t>ケイカク</t>
    </rPh>
    <phoneticPr fontId="47"/>
  </si>
  <si>
    <t>第　　二　　次　　修　　正</t>
    <rPh sb="0" eb="1">
      <t>ダイ</t>
    </rPh>
    <rPh sb="3" eb="4">
      <t>ニ</t>
    </rPh>
    <rPh sb="6" eb="7">
      <t>ジ</t>
    </rPh>
    <rPh sb="9" eb="10">
      <t>オサム</t>
    </rPh>
    <rPh sb="12" eb="13">
      <t>セイ</t>
    </rPh>
    <phoneticPr fontId="47"/>
  </si>
  <si>
    <t>正</t>
    <rPh sb="0" eb="1">
      <t>タダ</t>
    </rPh>
    <phoneticPr fontId="47"/>
  </si>
  <si>
    <t>第　　一　　次　　修　　正</t>
    <rPh sb="0" eb="1">
      <t>ダイ</t>
    </rPh>
    <rPh sb="3" eb="4">
      <t>イッ</t>
    </rPh>
    <rPh sb="6" eb="7">
      <t>ツギ</t>
    </rPh>
    <rPh sb="9" eb="10">
      <t>オサム</t>
    </rPh>
    <rPh sb="12" eb="13">
      <t>セイ</t>
    </rPh>
    <phoneticPr fontId="47"/>
  </si>
  <si>
    <t>修</t>
    <rPh sb="0" eb="1">
      <t>シュウ</t>
    </rPh>
    <phoneticPr fontId="47"/>
  </si>
  <si>
    <t>支　　出　　合　　計　(③＋④)</t>
    <rPh sb="0" eb="1">
      <t>シ</t>
    </rPh>
    <rPh sb="3" eb="4">
      <t>デ</t>
    </rPh>
    <rPh sb="6" eb="7">
      <t>ゴウ</t>
    </rPh>
    <rPh sb="9" eb="10">
      <t>ケイ</t>
    </rPh>
    <phoneticPr fontId="47"/>
  </si>
  <si>
    <t>④　家　計　費</t>
    <rPh sb="2" eb="3">
      <t>イエ</t>
    </rPh>
    <rPh sb="4" eb="5">
      <t>ケイ</t>
    </rPh>
    <rPh sb="6" eb="7">
      <t>ヒ</t>
    </rPh>
    <phoneticPr fontId="47"/>
  </si>
  <si>
    <t>③ 合　　　　計　(①＋②)</t>
    <rPh sb="2" eb="3">
      <t>ゴウ</t>
    </rPh>
    <rPh sb="7" eb="8">
      <t>ケイ</t>
    </rPh>
    <phoneticPr fontId="47"/>
  </si>
  <si>
    <t>② 農業外支出　計　(８０～８３)</t>
    <rPh sb="2" eb="4">
      <t>ノウギョウ</t>
    </rPh>
    <rPh sb="4" eb="5">
      <t>ガイ</t>
    </rPh>
    <rPh sb="5" eb="7">
      <t>シシュツ</t>
    </rPh>
    <rPh sb="8" eb="9">
      <t>ケイ</t>
    </rPh>
    <phoneticPr fontId="47"/>
  </si>
  <si>
    <t>出</t>
    <rPh sb="0" eb="1">
      <t>デ</t>
    </rPh>
    <phoneticPr fontId="47"/>
  </si>
  <si>
    <t>農外雑費</t>
    <rPh sb="0" eb="2">
      <t>ノウガイ</t>
    </rPh>
    <rPh sb="2" eb="4">
      <t>ザッピ</t>
    </rPh>
    <phoneticPr fontId="47"/>
  </si>
  <si>
    <t>支</t>
    <rPh sb="0" eb="1">
      <t>シ</t>
    </rPh>
    <phoneticPr fontId="47"/>
  </si>
  <si>
    <t>農業機械</t>
    <rPh sb="0" eb="2">
      <t>ノウギョウ</t>
    </rPh>
    <rPh sb="2" eb="4">
      <t>キカイ</t>
    </rPh>
    <phoneticPr fontId="47"/>
  </si>
  <si>
    <t>外</t>
    <rPh sb="0" eb="1">
      <t>ソト</t>
    </rPh>
    <phoneticPr fontId="47"/>
  </si>
  <si>
    <t>貯金・共済</t>
    <rPh sb="0" eb="2">
      <t>チョキン</t>
    </rPh>
    <rPh sb="3" eb="5">
      <t>キョウサイ</t>
    </rPh>
    <phoneticPr fontId="47"/>
  </si>
  <si>
    <t>業</t>
    <rPh sb="0" eb="1">
      <t>ギョウ</t>
    </rPh>
    <phoneticPr fontId="47"/>
  </si>
  <si>
    <t>資金返済</t>
    <rPh sb="0" eb="2">
      <t>シキン</t>
    </rPh>
    <rPh sb="2" eb="4">
      <t>ヘンサイ</t>
    </rPh>
    <phoneticPr fontId="47"/>
  </si>
  <si>
    <t>農</t>
    <rPh sb="0" eb="1">
      <t>ノウ</t>
    </rPh>
    <phoneticPr fontId="47"/>
  </si>
  <si>
    <t>① 農業支出　計　(５０～６２)</t>
    <rPh sb="2" eb="4">
      <t>ノウギョウ</t>
    </rPh>
    <rPh sb="4" eb="6">
      <t>シシュツ</t>
    </rPh>
    <rPh sb="7" eb="8">
      <t>ケイ</t>
    </rPh>
    <phoneticPr fontId="47"/>
  </si>
  <si>
    <t>その他経営費</t>
    <rPh sb="2" eb="3">
      <t>タ</t>
    </rPh>
    <rPh sb="3" eb="6">
      <t>ケイエイヒ</t>
    </rPh>
    <phoneticPr fontId="47"/>
  </si>
  <si>
    <t>支　払　利　息</t>
    <rPh sb="0" eb="1">
      <t>シ</t>
    </rPh>
    <rPh sb="2" eb="3">
      <t>バライ</t>
    </rPh>
    <rPh sb="4" eb="5">
      <t>リ</t>
    </rPh>
    <rPh sb="6" eb="7">
      <t>イキ</t>
    </rPh>
    <phoneticPr fontId="47"/>
  </si>
  <si>
    <t>租税諸負担</t>
    <rPh sb="0" eb="2">
      <t>ソゼイ</t>
    </rPh>
    <rPh sb="2" eb="3">
      <t>ショ</t>
    </rPh>
    <rPh sb="3" eb="5">
      <t>フタン</t>
    </rPh>
    <phoneticPr fontId="47"/>
  </si>
  <si>
    <t>修　　理　　費</t>
    <rPh sb="0" eb="1">
      <t>オサム</t>
    </rPh>
    <rPh sb="3" eb="4">
      <t>リ</t>
    </rPh>
    <rPh sb="6" eb="7">
      <t>ヒ</t>
    </rPh>
    <phoneticPr fontId="47"/>
  </si>
  <si>
    <t>賃　料　料　金</t>
    <rPh sb="0" eb="1">
      <t>チン</t>
    </rPh>
    <rPh sb="2" eb="3">
      <t>リョウ</t>
    </rPh>
    <rPh sb="4" eb="5">
      <t>リョウ</t>
    </rPh>
    <rPh sb="6" eb="7">
      <t>キン</t>
    </rPh>
    <phoneticPr fontId="47"/>
  </si>
  <si>
    <t>農　業　共　済</t>
    <rPh sb="0" eb="1">
      <t>ノウ</t>
    </rPh>
    <rPh sb="2" eb="3">
      <t>ギョウ</t>
    </rPh>
    <rPh sb="4" eb="5">
      <t>トモ</t>
    </rPh>
    <rPh sb="6" eb="7">
      <t>スミ</t>
    </rPh>
    <phoneticPr fontId="47"/>
  </si>
  <si>
    <t>養　　畜　　費</t>
    <rPh sb="0" eb="1">
      <t>マモル</t>
    </rPh>
    <rPh sb="3" eb="4">
      <t>チク</t>
    </rPh>
    <rPh sb="6" eb="7">
      <t>ヒ</t>
    </rPh>
    <phoneticPr fontId="47"/>
  </si>
  <si>
    <t>飼　　料　　費</t>
    <rPh sb="0" eb="1">
      <t>シ</t>
    </rPh>
    <rPh sb="3" eb="4">
      <t>リョウ</t>
    </rPh>
    <rPh sb="6" eb="7">
      <t>ヒ</t>
    </rPh>
    <phoneticPr fontId="47"/>
  </si>
  <si>
    <t>水道・光熱費</t>
    <rPh sb="0" eb="2">
      <t>スイドウ</t>
    </rPh>
    <rPh sb="3" eb="6">
      <t>コウネツヒ</t>
    </rPh>
    <phoneticPr fontId="47"/>
  </si>
  <si>
    <t>生産諸資材費</t>
    <rPh sb="0" eb="2">
      <t>セイサン</t>
    </rPh>
    <rPh sb="2" eb="3">
      <t>ショ</t>
    </rPh>
    <rPh sb="3" eb="6">
      <t>シザイヒ</t>
    </rPh>
    <phoneticPr fontId="47"/>
  </si>
  <si>
    <t>種苗・農薬費</t>
    <rPh sb="0" eb="2">
      <t>シュビョウ</t>
    </rPh>
    <rPh sb="3" eb="5">
      <t>ノウヤク</t>
    </rPh>
    <rPh sb="5" eb="6">
      <t>ヒ</t>
    </rPh>
    <phoneticPr fontId="47"/>
  </si>
  <si>
    <t>肥　　料　　費</t>
    <rPh sb="0" eb="1">
      <t>コエ</t>
    </rPh>
    <rPh sb="3" eb="4">
      <t>リョウ</t>
    </rPh>
    <rPh sb="6" eb="7">
      <t>ヒ</t>
    </rPh>
    <phoneticPr fontId="47"/>
  </si>
  <si>
    <t>労　　　　　　賃</t>
    <rPh sb="0" eb="1">
      <t>ロウ</t>
    </rPh>
    <rPh sb="7" eb="8">
      <t>チン</t>
    </rPh>
    <phoneticPr fontId="47"/>
  </si>
  <si>
    <t>第二次修正</t>
    <rPh sb="0" eb="5">
      <t>ダイニジシュウセイ</t>
    </rPh>
    <phoneticPr fontId="47"/>
  </si>
  <si>
    <t>第一次修正</t>
    <rPh sb="0" eb="5">
      <t>ダイイチジシュウセイ</t>
    </rPh>
    <phoneticPr fontId="47"/>
  </si>
  <si>
    <t>今年度計画</t>
    <rPh sb="0" eb="3">
      <t>コンネンド</t>
    </rPh>
    <rPh sb="3" eb="5">
      <t>ケイカク</t>
    </rPh>
    <phoneticPr fontId="47"/>
  </si>
  <si>
    <t>合　計</t>
    <rPh sb="0" eb="1">
      <t>ゴウ</t>
    </rPh>
    <rPh sb="2" eb="3">
      <t>ケイ</t>
    </rPh>
    <phoneticPr fontId="47"/>
  </si>
  <si>
    <t>１２月</t>
  </si>
  <si>
    <t>１１月</t>
  </si>
  <si>
    <t>１０月</t>
  </si>
  <si>
    <t>９月</t>
  </si>
  <si>
    <t>８月</t>
  </si>
  <si>
    <t>７月</t>
  </si>
  <si>
    <t>６月</t>
  </si>
  <si>
    <t>５月</t>
  </si>
  <si>
    <t>４月</t>
  </si>
  <si>
    <t>３月</t>
  </si>
  <si>
    <t>２月</t>
    <rPh sb="1" eb="2">
      <t>ガツ</t>
    </rPh>
    <phoneticPr fontId="47"/>
  </si>
  <si>
    <t>１月</t>
    <rPh sb="1" eb="2">
      <t>ガツ</t>
    </rPh>
    <phoneticPr fontId="47"/>
  </si>
  <si>
    <t>ｺｰﾄﾞ</t>
    <phoneticPr fontId="47"/>
  </si>
  <si>
    <t>分</t>
    <rPh sb="0" eb="1">
      <t>フン</t>
    </rPh>
    <phoneticPr fontId="47"/>
  </si>
  <si>
    <t>ク　ミ　カ　ン　取　引　額</t>
    <rPh sb="8" eb="9">
      <t>トリ</t>
    </rPh>
    <rPh sb="10" eb="11">
      <t>イン</t>
    </rPh>
    <rPh sb="12" eb="13">
      <t>ガク</t>
    </rPh>
    <phoneticPr fontId="47"/>
  </si>
  <si>
    <t>ク　　ミ　　カ　　ン　　月　　別　　支　　出　　金　　額</t>
    <rPh sb="12" eb="13">
      <t>ツキ</t>
    </rPh>
    <rPh sb="15" eb="16">
      <t>ベツ</t>
    </rPh>
    <rPh sb="18" eb="19">
      <t>シ</t>
    </rPh>
    <rPh sb="21" eb="22">
      <t>デ</t>
    </rPh>
    <rPh sb="24" eb="25">
      <t>キン</t>
    </rPh>
    <rPh sb="27" eb="28">
      <t>ガク</t>
    </rPh>
    <phoneticPr fontId="47"/>
  </si>
  <si>
    <t>項　　　目</t>
    <rPh sb="0" eb="1">
      <t>コウ</t>
    </rPh>
    <rPh sb="4" eb="5">
      <t>メ</t>
    </rPh>
    <phoneticPr fontId="47"/>
  </si>
  <si>
    <t>営農</t>
    <rPh sb="0" eb="2">
      <t>エイノウ</t>
    </rPh>
    <phoneticPr fontId="47"/>
  </si>
  <si>
    <t>区</t>
    <rPh sb="0" eb="1">
      <t>ク</t>
    </rPh>
    <phoneticPr fontId="47"/>
  </si>
  <si>
    <t>( 単位 : 千円 )</t>
    <rPh sb="2" eb="4">
      <t>タンイ</t>
    </rPh>
    <rPh sb="7" eb="9">
      <t>センエン</t>
    </rPh>
    <phoneticPr fontId="47"/>
  </si>
  <si>
    <t>【 支　出　計　画 】</t>
    <rPh sb="2" eb="3">
      <t>シ</t>
    </rPh>
    <rPh sb="4" eb="5">
      <t>デ</t>
    </rPh>
    <rPh sb="6" eb="7">
      <t>ケイ</t>
    </rPh>
    <rPh sb="8" eb="9">
      <t>ガ</t>
    </rPh>
    <phoneticPr fontId="47"/>
  </si>
  <si>
    <t>氏　　　名</t>
    <rPh sb="0" eb="1">
      <t>シ</t>
    </rPh>
    <rPh sb="4" eb="5">
      <t>メイ</t>
    </rPh>
    <phoneticPr fontId="47"/>
  </si>
  <si>
    <t>組合員コード</t>
    <rPh sb="0" eb="3">
      <t>クミアイイン</t>
    </rPh>
    <phoneticPr fontId="47"/>
  </si>
  <si>
    <t>収  入  合  計　(⑤＋⑥)</t>
    <rPh sb="0" eb="1">
      <t>オサム</t>
    </rPh>
    <rPh sb="3" eb="4">
      <t>イリ</t>
    </rPh>
    <rPh sb="6" eb="7">
      <t>ゴウ</t>
    </rPh>
    <rPh sb="9" eb="10">
      <t>ケイ</t>
    </rPh>
    <phoneticPr fontId="47"/>
  </si>
  <si>
    <t>⑥ 農業外収入　計　(２１～２３)</t>
    <rPh sb="2" eb="5">
      <t>ノウギョウガイ</t>
    </rPh>
    <rPh sb="5" eb="7">
      <t>シュウニュウ</t>
    </rPh>
    <rPh sb="8" eb="9">
      <t>ケイ</t>
    </rPh>
    <phoneticPr fontId="47"/>
  </si>
  <si>
    <t>資金受入</t>
    <rPh sb="0" eb="2">
      <t>シキン</t>
    </rPh>
    <rPh sb="2" eb="4">
      <t>ウケイレ</t>
    </rPh>
    <phoneticPr fontId="47"/>
  </si>
  <si>
    <t>資金借入</t>
    <rPh sb="0" eb="2">
      <t>シキン</t>
    </rPh>
    <rPh sb="2" eb="4">
      <t>カリイレ</t>
    </rPh>
    <phoneticPr fontId="47"/>
  </si>
  <si>
    <t>農業外収入</t>
    <rPh sb="0" eb="3">
      <t>ノウギョウガイ</t>
    </rPh>
    <rPh sb="3" eb="5">
      <t>シュウニュウ</t>
    </rPh>
    <phoneticPr fontId="47"/>
  </si>
  <si>
    <t>⑤ 農業収入　計　(③＋④)</t>
    <rPh sb="2" eb="4">
      <t>ノウギョウ</t>
    </rPh>
    <rPh sb="4" eb="6">
      <t>シュウニュウ</t>
    </rPh>
    <rPh sb="7" eb="8">
      <t>ケイ</t>
    </rPh>
    <phoneticPr fontId="47"/>
  </si>
  <si>
    <t>④ 農業雑収入</t>
    <rPh sb="2" eb="4">
      <t>ノウギョウ</t>
    </rPh>
    <rPh sb="4" eb="7">
      <t>ザツシュウニュウ</t>
    </rPh>
    <phoneticPr fontId="47"/>
  </si>
  <si>
    <t>③ 農畜産物収入　計　(①＋②)</t>
    <rPh sb="2" eb="6">
      <t>ノウチクサンブツ</t>
    </rPh>
    <rPh sb="6" eb="8">
      <t>シュウニュウ</t>
    </rPh>
    <rPh sb="9" eb="10">
      <t>ケイ</t>
    </rPh>
    <phoneticPr fontId="47"/>
  </si>
  <si>
    <t>② 畜産収入　計　(１０～１４)</t>
    <rPh sb="2" eb="4">
      <t>チクサン</t>
    </rPh>
    <rPh sb="4" eb="6">
      <t>シュウニュウ</t>
    </rPh>
    <rPh sb="7" eb="8">
      <t>ケイ</t>
    </rPh>
    <phoneticPr fontId="47"/>
  </si>
  <si>
    <t>入</t>
    <rPh sb="0" eb="1">
      <t>イ</t>
    </rPh>
    <phoneticPr fontId="47"/>
  </si>
  <si>
    <t xml:space="preserve"> </t>
    <phoneticPr fontId="47"/>
  </si>
  <si>
    <t>軽種馬・その他</t>
    <rPh sb="0" eb="1">
      <t>カル</t>
    </rPh>
    <rPh sb="1" eb="2">
      <t>タネ</t>
    </rPh>
    <rPh sb="2" eb="3">
      <t>ウマ</t>
    </rPh>
    <rPh sb="6" eb="7">
      <t>タ</t>
    </rPh>
    <phoneticPr fontId="47"/>
  </si>
  <si>
    <t>１４</t>
    <phoneticPr fontId="47"/>
  </si>
  <si>
    <t>収</t>
    <rPh sb="0" eb="1">
      <t>オサム</t>
    </rPh>
    <phoneticPr fontId="47"/>
  </si>
  <si>
    <t xml:space="preserve"> </t>
    <phoneticPr fontId="47"/>
  </si>
  <si>
    <t>豚</t>
    <rPh sb="0" eb="1">
      <t>ブタ</t>
    </rPh>
    <phoneticPr fontId="47"/>
  </si>
  <si>
    <t>１３</t>
    <phoneticPr fontId="47"/>
  </si>
  <si>
    <t>産</t>
    <rPh sb="0" eb="1">
      <t>サン</t>
    </rPh>
    <phoneticPr fontId="47"/>
  </si>
  <si>
    <t xml:space="preserve"> </t>
    <phoneticPr fontId="47"/>
  </si>
  <si>
    <t>肉用牛</t>
    <rPh sb="0" eb="2">
      <t>ニクヨウ</t>
    </rPh>
    <rPh sb="2" eb="3">
      <t>ウシ</t>
    </rPh>
    <phoneticPr fontId="47"/>
  </si>
  <si>
    <t>１２</t>
    <phoneticPr fontId="47"/>
  </si>
  <si>
    <t>畜</t>
    <rPh sb="0" eb="1">
      <t>チク</t>
    </rPh>
    <phoneticPr fontId="47"/>
  </si>
  <si>
    <t xml:space="preserve"> </t>
    <phoneticPr fontId="47"/>
  </si>
  <si>
    <t>生　　　乳</t>
    <rPh sb="0" eb="1">
      <t>ショウ</t>
    </rPh>
    <rPh sb="4" eb="5">
      <t>チチ</t>
    </rPh>
    <phoneticPr fontId="47"/>
  </si>
  <si>
    <t>１０</t>
    <phoneticPr fontId="47"/>
  </si>
  <si>
    <t>① 農産収入　計　(０１～１１)</t>
    <rPh sb="2" eb="4">
      <t>ノウサン</t>
    </rPh>
    <rPh sb="4" eb="6">
      <t>シュウニュウ</t>
    </rPh>
    <rPh sb="7" eb="8">
      <t>ケイ</t>
    </rPh>
    <phoneticPr fontId="47"/>
  </si>
  <si>
    <t>花卉　小計</t>
    <rPh sb="0" eb="2">
      <t>カキ</t>
    </rPh>
    <rPh sb="3" eb="5">
      <t>ショウケイ</t>
    </rPh>
    <phoneticPr fontId="47"/>
  </si>
  <si>
    <t>花卉</t>
    <rPh sb="0" eb="2">
      <t>カキ</t>
    </rPh>
    <phoneticPr fontId="47"/>
  </si>
  <si>
    <t>１１</t>
    <phoneticPr fontId="47"/>
  </si>
  <si>
    <t>アルストロメリア</t>
    <phoneticPr fontId="47"/>
  </si>
  <si>
    <t>その他農産　小計</t>
    <rPh sb="2" eb="3">
      <t>タ</t>
    </rPh>
    <rPh sb="3" eb="5">
      <t>ノウサン</t>
    </rPh>
    <rPh sb="6" eb="8">
      <t>ショウケイ</t>
    </rPh>
    <phoneticPr fontId="47"/>
  </si>
  <si>
    <t>農産物</t>
    <rPh sb="0" eb="3">
      <t>ノウサンブツ</t>
    </rPh>
    <phoneticPr fontId="47"/>
  </si>
  <si>
    <t>飼料用米</t>
    <rPh sb="0" eb="3">
      <t>シリョウヨウ</t>
    </rPh>
    <rPh sb="3" eb="4">
      <t>コメ</t>
    </rPh>
    <phoneticPr fontId="47"/>
  </si>
  <si>
    <t>その他</t>
    <rPh sb="2" eb="3">
      <t>タ</t>
    </rPh>
    <phoneticPr fontId="47"/>
  </si>
  <si>
    <t>０７</t>
    <phoneticPr fontId="47"/>
  </si>
  <si>
    <t>牧　　　草</t>
    <rPh sb="0" eb="1">
      <t>マキ</t>
    </rPh>
    <rPh sb="4" eb="5">
      <t>クサ</t>
    </rPh>
    <phoneticPr fontId="47"/>
  </si>
  <si>
    <t>青果　小計</t>
    <rPh sb="0" eb="2">
      <t>セイカ</t>
    </rPh>
    <rPh sb="3" eb="5">
      <t>ショウケイ</t>
    </rPh>
    <phoneticPr fontId="47"/>
  </si>
  <si>
    <t>収</t>
    <rPh sb="0" eb="1">
      <t>シュウ</t>
    </rPh>
    <phoneticPr fontId="47"/>
  </si>
  <si>
    <t>青果</t>
    <rPh sb="0" eb="2">
      <t>セイカ</t>
    </rPh>
    <phoneticPr fontId="47"/>
  </si>
  <si>
    <t>０６</t>
    <phoneticPr fontId="47"/>
  </si>
  <si>
    <t>甜　　菜</t>
    <rPh sb="0" eb="1">
      <t>テン</t>
    </rPh>
    <rPh sb="3" eb="4">
      <t>ナ</t>
    </rPh>
    <phoneticPr fontId="47"/>
  </si>
  <si>
    <t>甜菜</t>
    <rPh sb="0" eb="2">
      <t>テンサイ</t>
    </rPh>
    <phoneticPr fontId="47"/>
  </si>
  <si>
    <t>０５</t>
    <phoneticPr fontId="47"/>
  </si>
  <si>
    <t>馬　鈴　薯</t>
    <rPh sb="0" eb="1">
      <t>ウマ</t>
    </rPh>
    <rPh sb="2" eb="3">
      <t>スズ</t>
    </rPh>
    <rPh sb="4" eb="5">
      <t>イモ</t>
    </rPh>
    <phoneticPr fontId="47"/>
  </si>
  <si>
    <t>馬鈴薯</t>
    <rPh sb="0" eb="3">
      <t>バレイショ</t>
    </rPh>
    <phoneticPr fontId="47"/>
  </si>
  <si>
    <t>０４</t>
    <phoneticPr fontId="47"/>
  </si>
  <si>
    <t>豆類　小計</t>
    <rPh sb="0" eb="2">
      <t>マメルイ</t>
    </rPh>
    <rPh sb="3" eb="5">
      <t>ショウケイ</t>
    </rPh>
    <phoneticPr fontId="47"/>
  </si>
  <si>
    <t>雑穀</t>
    <rPh sb="0" eb="2">
      <t>ザッコク</t>
    </rPh>
    <phoneticPr fontId="47"/>
  </si>
  <si>
    <t>小　　　豆</t>
    <rPh sb="0" eb="1">
      <t>ショウ</t>
    </rPh>
    <rPh sb="4" eb="5">
      <t>マメ</t>
    </rPh>
    <phoneticPr fontId="47"/>
  </si>
  <si>
    <t>豆類</t>
    <rPh sb="0" eb="2">
      <t>マメルイ</t>
    </rPh>
    <phoneticPr fontId="47"/>
  </si>
  <si>
    <t>０３</t>
    <phoneticPr fontId="47"/>
  </si>
  <si>
    <t>大　　　豆</t>
    <rPh sb="0" eb="1">
      <t>ダイ</t>
    </rPh>
    <rPh sb="4" eb="5">
      <t>マメ</t>
    </rPh>
    <phoneticPr fontId="47"/>
  </si>
  <si>
    <t>小　　　麦</t>
    <rPh sb="0" eb="1">
      <t>ショウ</t>
    </rPh>
    <rPh sb="4" eb="5">
      <t>ムギ</t>
    </rPh>
    <phoneticPr fontId="47"/>
  </si>
  <si>
    <t>小麦</t>
    <rPh sb="0" eb="2">
      <t>コムギ</t>
    </rPh>
    <phoneticPr fontId="47"/>
  </si>
  <si>
    <t>０２</t>
    <phoneticPr fontId="47"/>
  </si>
  <si>
    <t>米</t>
    <rPh sb="0" eb="1">
      <t>ベイ</t>
    </rPh>
    <phoneticPr fontId="47"/>
  </si>
  <si>
    <t>米</t>
    <rPh sb="0" eb="1">
      <t>コメ</t>
    </rPh>
    <phoneticPr fontId="47"/>
  </si>
  <si>
    <t>０１</t>
    <phoneticPr fontId="47"/>
  </si>
  <si>
    <t>ｺｰﾄﾞ</t>
    <phoneticPr fontId="47"/>
  </si>
  <si>
    <t>ク　　ミ　　カ　　ン　　月　　別　　収　　入　　金　　額</t>
    <rPh sb="12" eb="13">
      <t>ツキ</t>
    </rPh>
    <rPh sb="15" eb="16">
      <t>ベツ</t>
    </rPh>
    <rPh sb="18" eb="19">
      <t>オサム</t>
    </rPh>
    <rPh sb="21" eb="22">
      <t>イリ</t>
    </rPh>
    <rPh sb="24" eb="25">
      <t>キン</t>
    </rPh>
    <rPh sb="27" eb="28">
      <t>ガク</t>
    </rPh>
    <phoneticPr fontId="47"/>
  </si>
  <si>
    <t>項　　目</t>
    <rPh sb="0" eb="1">
      <t>コウ</t>
    </rPh>
    <rPh sb="3" eb="4">
      <t>メ</t>
    </rPh>
    <phoneticPr fontId="47"/>
  </si>
  <si>
    <t>【 収　入　計　画 】</t>
    <rPh sb="2" eb="3">
      <t>オサム</t>
    </rPh>
    <rPh sb="4" eb="5">
      <t>イリ</t>
    </rPh>
    <rPh sb="6" eb="7">
      <t>ケイ</t>
    </rPh>
    <rPh sb="8" eb="9">
      <t>ガ</t>
    </rPh>
    <phoneticPr fontId="47"/>
  </si>
  <si>
    <t>そ　　　ば</t>
    <phoneticPr fontId="19"/>
  </si>
  <si>
    <t>稲わら</t>
    <rPh sb="0" eb="1">
      <t>イナ</t>
    </rPh>
    <phoneticPr fontId="19"/>
  </si>
  <si>
    <t>スターチス</t>
    <phoneticPr fontId="47"/>
  </si>
  <si>
    <t>カーネーション</t>
    <phoneticPr fontId="19"/>
  </si>
  <si>
    <t>フリージア</t>
    <phoneticPr fontId="19"/>
  </si>
  <si>
    <t>リシアンサス</t>
    <phoneticPr fontId="19"/>
  </si>
  <si>
    <t>小計</t>
    <rPh sb="0" eb="2">
      <t>ショウケイ</t>
    </rPh>
    <phoneticPr fontId="2"/>
  </si>
  <si>
    <t>小計</t>
    <rPh sb="0" eb="2">
      <t>ショウケイ</t>
    </rPh>
    <phoneticPr fontId="2"/>
  </si>
  <si>
    <t>ブロッコリー</t>
    <phoneticPr fontId="2"/>
  </si>
  <si>
    <t>ホウレン草</t>
    <rPh sb="4" eb="5">
      <t>ソウ</t>
    </rPh>
    <phoneticPr fontId="2"/>
  </si>
  <si>
    <t>ハウスレタス</t>
    <phoneticPr fontId="2"/>
  </si>
  <si>
    <t>白菜</t>
    <rPh sb="0" eb="2">
      <t>ハクサイ</t>
    </rPh>
    <phoneticPr fontId="2"/>
  </si>
  <si>
    <t>ヶ月</t>
    <rPh sb="1" eb="2">
      <t>ゲツ</t>
    </rPh>
    <phoneticPr fontId="2"/>
  </si>
  <si>
    <t>　免　　税　　軽　　油</t>
    <rPh sb="1" eb="2">
      <t>メン</t>
    </rPh>
    <rPh sb="4" eb="5">
      <t>ゼイ</t>
    </rPh>
    <rPh sb="7" eb="8">
      <t>ケイ</t>
    </rPh>
    <rPh sb="10" eb="11">
      <t>アブラ</t>
    </rPh>
    <phoneticPr fontId="2"/>
  </si>
  <si>
    <t>(　コンバイン　)</t>
    <phoneticPr fontId="2"/>
  </si>
  <si>
    <t>社会保険料</t>
    <rPh sb="0" eb="2">
      <t>シャカイ</t>
    </rPh>
    <rPh sb="2" eb="5">
      <t>ホケンリョウ</t>
    </rPh>
    <phoneticPr fontId="19"/>
  </si>
  <si>
    <t>基金拠出金</t>
    <rPh sb="0" eb="2">
      <t>キキン</t>
    </rPh>
    <rPh sb="2" eb="5">
      <t>キョシュツキン</t>
    </rPh>
    <phoneticPr fontId="19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</si>
  <si>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</si>
  <si>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</si>
  <si>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</si>
  <si>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</si>
  <si>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</si>
  <si>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 xml:space="preserve"> </t>
    <phoneticPr fontId="2"/>
  </si>
  <si>
    <t>株</t>
    <rPh sb="0" eb="1">
      <t>カブ</t>
    </rPh>
    <phoneticPr fontId="2"/>
  </si>
  <si>
    <t>単位必要量</t>
    <rPh sb="0" eb="2">
      <t>タンイ</t>
    </rPh>
    <rPh sb="2" eb="5">
      <t>ヒツヨウリョウ</t>
    </rPh>
    <phoneticPr fontId="2"/>
  </si>
  <si>
    <t>必要数量</t>
    <rPh sb="0" eb="1">
      <t>ヒツヨウ</t>
    </rPh>
    <rPh sb="1" eb="3">
      <t>スウリョウ</t>
    </rPh>
    <phoneticPr fontId="2"/>
  </si>
  <si>
    <t>金額</t>
    <rPh sb="0" eb="2">
      <t>キンガク</t>
    </rPh>
    <phoneticPr fontId="2"/>
  </si>
  <si>
    <t>育苗複合　S258</t>
    <rPh sb="0" eb="2">
      <t>イクビョウ</t>
    </rPh>
    <rPh sb="2" eb="4">
      <t>フクゴウ</t>
    </rPh>
    <phoneticPr fontId="2"/>
  </si>
  <si>
    <t>育苗肥料　１０号</t>
    <rPh sb="0" eb="2">
      <t>イクビョウ</t>
    </rPh>
    <rPh sb="2" eb="4">
      <t>ヒリョウ</t>
    </rPh>
    <rPh sb="7" eb="8">
      <t>ゴウ</t>
    </rPh>
    <phoneticPr fontId="2"/>
  </si>
  <si>
    <t>苗床追肥用　液肥</t>
    <rPh sb="0" eb="2">
      <t>ナエドコ</t>
    </rPh>
    <rPh sb="2" eb="4">
      <t>ツイヒ</t>
    </rPh>
    <rPh sb="4" eb="5">
      <t>ヨウ</t>
    </rPh>
    <rPh sb="6" eb="8">
      <t>エキヒ</t>
    </rPh>
    <phoneticPr fontId="2"/>
  </si>
  <si>
    <t>複合燐加安　４７２</t>
    <rPh sb="0" eb="2">
      <t>フクゴウ</t>
    </rPh>
    <rPh sb="2" eb="3">
      <t>リン</t>
    </rPh>
    <rPh sb="3" eb="4">
      <t>カ</t>
    </rPh>
    <rPh sb="4" eb="5">
      <t>アン</t>
    </rPh>
    <phoneticPr fontId="2"/>
  </si>
  <si>
    <t>かぼちゃ配合　Ｓ８７９</t>
    <rPh sb="4" eb="6">
      <t>ハイゴウ</t>
    </rPh>
    <phoneticPr fontId="2"/>
  </si>
  <si>
    <t>燐硝安加里　ＮＳ２６２</t>
    <rPh sb="0" eb="1">
      <t>リン</t>
    </rPh>
    <rPh sb="1" eb="3">
      <t>ショウアン</t>
    </rPh>
    <rPh sb="3" eb="4">
      <t>カ</t>
    </rPh>
    <rPh sb="4" eb="5">
      <t>サト</t>
    </rPh>
    <phoneticPr fontId="2"/>
  </si>
  <si>
    <t>粒状複合　ＢＢＳ３２０</t>
    <rPh sb="0" eb="2">
      <t>リュウジョウ</t>
    </rPh>
    <rPh sb="2" eb="4">
      <t>フクゴウ</t>
    </rPh>
    <phoneticPr fontId="19"/>
  </si>
  <si>
    <t>ダブリン特１７号</t>
    <rPh sb="4" eb="5">
      <t>トク</t>
    </rPh>
    <rPh sb="7" eb="8">
      <t>ゴウ</t>
    </rPh>
    <phoneticPr fontId="2"/>
  </si>
  <si>
    <t>合計</t>
    <rPh sb="0" eb="2">
      <t>ゴウケイ</t>
    </rPh>
    <phoneticPr fontId="19"/>
  </si>
  <si>
    <t>水稲うるち種子</t>
    <rPh sb="0" eb="2">
      <t>スイトウ</t>
    </rPh>
    <rPh sb="5" eb="7">
      <t>シュシ</t>
    </rPh>
    <phoneticPr fontId="2"/>
  </si>
  <si>
    <t>スズマル大豆種子</t>
    <rPh sb="4" eb="6">
      <t>ダイズ</t>
    </rPh>
    <rPh sb="6" eb="8">
      <t>シュシ</t>
    </rPh>
    <phoneticPr fontId="2"/>
  </si>
  <si>
    <t>ホーレン草　サンライト</t>
    <rPh sb="4" eb="5">
      <t>ソウ</t>
    </rPh>
    <phoneticPr fontId="2"/>
  </si>
  <si>
    <t>小計</t>
    <rPh sb="0" eb="2">
      <t>ショウケイ</t>
    </rPh>
    <phoneticPr fontId="19"/>
  </si>
  <si>
    <t>その他</t>
    <rPh sb="2" eb="3">
      <t>タ</t>
    </rPh>
    <phoneticPr fontId="19"/>
  </si>
  <si>
    <t>合計</t>
    <rPh sb="0" eb="2">
      <t>ゴウケイ</t>
    </rPh>
    <phoneticPr fontId="19"/>
  </si>
  <si>
    <t>生産・温床資材</t>
    <rPh sb="0" eb="2">
      <t>セイサン</t>
    </rPh>
    <rPh sb="3" eb="5">
      <t>オンショウ</t>
    </rPh>
    <rPh sb="5" eb="7">
      <t>シザイ</t>
    </rPh>
    <phoneticPr fontId="2"/>
  </si>
  <si>
    <t>米用　ＰＰ樹脂袋糸なし</t>
    <rPh sb="0" eb="2">
      <t>コメヨウ</t>
    </rPh>
    <rPh sb="5" eb="7">
      <t>ジュシ</t>
    </rPh>
    <rPh sb="7" eb="8">
      <t>フクロ</t>
    </rPh>
    <rPh sb="8" eb="9">
      <t>イト</t>
    </rPh>
    <phoneticPr fontId="2"/>
  </si>
  <si>
    <t>雑穀用麻袋　糸なし</t>
    <rPh sb="0" eb="2">
      <t>ザッコク</t>
    </rPh>
    <rPh sb="2" eb="3">
      <t>ヨウ</t>
    </rPh>
    <rPh sb="3" eb="4">
      <t>アサ</t>
    </rPh>
    <rPh sb="4" eb="5">
      <t>フクロ</t>
    </rPh>
    <rPh sb="6" eb="7">
      <t>イト</t>
    </rPh>
    <phoneticPr fontId="2"/>
  </si>
  <si>
    <t>ホウレン草ダンボール</t>
    <rPh sb="4" eb="5">
      <t>ソウ</t>
    </rPh>
    <phoneticPr fontId="2"/>
  </si>
  <si>
    <t>レタスダンボール</t>
    <phoneticPr fontId="2"/>
  </si>
  <si>
    <t>ハウスビニール　0.1☓740</t>
    <phoneticPr fontId="19"/>
  </si>
  <si>
    <t>ハウスビニール　0.1☓150☓100</t>
    <phoneticPr fontId="19"/>
  </si>
  <si>
    <t>シルバーポリ　0.05☓270</t>
    <phoneticPr fontId="2"/>
  </si>
  <si>
    <t>ポリマルチ　0.03☓135☓200</t>
    <phoneticPr fontId="2"/>
  </si>
  <si>
    <t>ブロッコリー</t>
  </si>
  <si>
    <t>レタス</t>
  </si>
  <si>
    <t>ハウスレタス</t>
  </si>
  <si>
    <t>青果合計</t>
    <rPh sb="0" eb="2">
      <t>セイカ</t>
    </rPh>
    <rPh sb="2" eb="4">
      <t>ゴウケイ</t>
    </rPh>
    <phoneticPr fontId="19"/>
  </si>
  <si>
    <t>　肥料、農薬・種苗、生産諸資材の購入計画</t>
    <rPh sb="1" eb="3">
      <t>ヒリョウ</t>
    </rPh>
    <rPh sb="4" eb="6">
      <t>ノウヤク</t>
    </rPh>
    <rPh sb="7" eb="9">
      <t>シュビョウ</t>
    </rPh>
    <rPh sb="10" eb="12">
      <t>セイサン</t>
    </rPh>
    <rPh sb="12" eb="13">
      <t>ショ</t>
    </rPh>
    <rPh sb="13" eb="15">
      <t>シザイ</t>
    </rPh>
    <phoneticPr fontId="2"/>
  </si>
  <si>
    <t>0</t>
    <phoneticPr fontId="2"/>
  </si>
  <si>
    <t>硫安</t>
    <rPh sb="0" eb="2">
      <t>リュウアン</t>
    </rPh>
    <phoneticPr fontId="2"/>
  </si>
  <si>
    <t>水稲薬剤</t>
    <rPh sb="0" eb="2">
      <t>スイトウ</t>
    </rPh>
    <rPh sb="2" eb="4">
      <t>ヤクザイ</t>
    </rPh>
    <phoneticPr fontId="19"/>
  </si>
  <si>
    <t>畑作薬剤</t>
    <rPh sb="0" eb="2">
      <t>ハタサク</t>
    </rPh>
    <rPh sb="2" eb="4">
      <t>ヤクザイ</t>
    </rPh>
    <phoneticPr fontId="19"/>
  </si>
  <si>
    <t>ヘリ保険料</t>
    <rPh sb="2" eb="5">
      <t>ホケンリョウ</t>
    </rPh>
    <phoneticPr fontId="2"/>
  </si>
  <si>
    <t>0</t>
    <phoneticPr fontId="2"/>
  </si>
  <si>
    <t>(         )</t>
  </si>
  <si>
    <t>　月　　日</t>
    <rPh sb="1" eb="2">
      <t>ツキ</t>
    </rPh>
    <rPh sb="4" eb="5">
      <t>ヒ</t>
    </rPh>
    <phoneticPr fontId="19"/>
  </si>
  <si>
    <t>経理処理日</t>
    <rPh sb="0" eb="2">
      <t>ケイリ</t>
    </rPh>
    <rPh sb="2" eb="4">
      <t>ショリ</t>
    </rPh>
    <rPh sb="4" eb="5">
      <t>ビ</t>
    </rPh>
    <phoneticPr fontId="2"/>
  </si>
  <si>
    <t>検証</t>
    <rPh sb="0" eb="2">
      <t>ケンショウ</t>
    </rPh>
    <phoneticPr fontId="2"/>
  </si>
  <si>
    <t>担当</t>
    <rPh sb="0" eb="2">
      <t>タントウ</t>
    </rPh>
    <phoneticPr fontId="2"/>
  </si>
  <si>
    <t>農業経営ｽﾃｯﾌﾟｱｯﾌﾟﾛｰﾝ</t>
    <rPh sb="0" eb="2">
      <t>ノウギョウ</t>
    </rPh>
    <rPh sb="2" eb="4">
      <t>ケイエイ</t>
    </rPh>
    <phoneticPr fontId="2"/>
  </si>
  <si>
    <t>農林漁業ｾｰﾌﾃｨﾈｯﾄ資金</t>
    <rPh sb="0" eb="2">
      <t>ノウリン</t>
    </rPh>
    <rPh sb="2" eb="4">
      <t>ギョギョウ</t>
    </rPh>
    <rPh sb="12" eb="14">
      <t>シキン</t>
    </rPh>
    <phoneticPr fontId="2"/>
  </si>
  <si>
    <t>青年等就農資金</t>
    <rPh sb="0" eb="3">
      <t>セイネントウ</t>
    </rPh>
    <rPh sb="3" eb="5">
      <t>シュウノウ</t>
    </rPh>
    <rPh sb="5" eb="7">
      <t>シキン</t>
    </rPh>
    <phoneticPr fontId="2"/>
  </si>
  <si>
    <t>kg</t>
    <phoneticPr fontId="2"/>
  </si>
  <si>
    <t>ｋｇ</t>
    <phoneticPr fontId="2"/>
  </si>
  <si>
    <t>稲わら</t>
    <rPh sb="0" eb="1">
      <t>イナ</t>
    </rPh>
    <phoneticPr fontId="2"/>
  </si>
  <si>
    <t>受入賃料料金</t>
    <rPh sb="0" eb="2">
      <t>ウケイレ</t>
    </rPh>
    <rPh sb="2" eb="4">
      <t>チンリョウ</t>
    </rPh>
    <rPh sb="4" eb="6">
      <t>リョウキン</t>
    </rPh>
    <phoneticPr fontId="2"/>
  </si>
  <si>
    <t>7年産小麦</t>
    <rPh sb="1" eb="3">
      <t>ネンサン</t>
    </rPh>
    <rPh sb="3" eb="5">
      <t>コムギ</t>
    </rPh>
    <phoneticPr fontId="2"/>
  </si>
  <si>
    <t>7年産大豆</t>
    <rPh sb="1" eb="3">
      <t>ネンサン</t>
    </rPh>
    <rPh sb="3" eb="5">
      <t>ダイズ</t>
    </rPh>
    <phoneticPr fontId="2"/>
  </si>
  <si>
    <t>7年産甜菜</t>
    <rPh sb="1" eb="3">
      <t>ネンサン</t>
    </rPh>
    <rPh sb="3" eb="5">
      <t>テンサイ</t>
    </rPh>
    <phoneticPr fontId="2"/>
  </si>
  <si>
    <t>( 人材派遣 )</t>
  </si>
  <si>
    <t>(   人     千円)</t>
    <rPh sb="4" eb="5">
      <t>ニン</t>
    </rPh>
    <rPh sb="10" eb="11">
      <t>セン</t>
    </rPh>
    <phoneticPr fontId="2"/>
  </si>
  <si>
    <t>技能等実習生宿泊費他</t>
    <rPh sb="0" eb="2">
      <t>ギノウ</t>
    </rPh>
    <rPh sb="2" eb="3">
      <t>トウ</t>
    </rPh>
    <rPh sb="3" eb="6">
      <t>ジッシュウセイ</t>
    </rPh>
    <rPh sb="6" eb="9">
      <t>シュクハクヒ</t>
    </rPh>
    <rPh sb="9" eb="10">
      <t>ホカ</t>
    </rPh>
    <phoneticPr fontId="2"/>
  </si>
  <si>
    <t>（令和８年度）</t>
    <rPh sb="1" eb="3">
      <t>レイワ</t>
    </rPh>
    <rPh sb="4" eb="6">
      <t>ネンド</t>
    </rPh>
    <phoneticPr fontId="19"/>
  </si>
  <si>
    <t>　　令和８年度の営農計画書の最終提出期限は</t>
    <rPh sb="2" eb="4">
      <t>レイワ</t>
    </rPh>
    <rPh sb="5" eb="7">
      <t>ネンド</t>
    </rPh>
    <rPh sb="8" eb="10">
      <t>エイノウ</t>
    </rPh>
    <rPh sb="10" eb="13">
      <t>ケイカクショ</t>
    </rPh>
    <rPh sb="14" eb="16">
      <t>サイシュウ</t>
    </rPh>
    <rPh sb="16" eb="18">
      <t>テイシュツ</t>
    </rPh>
    <rPh sb="18" eb="20">
      <t>キゲン</t>
    </rPh>
    <phoneticPr fontId="19"/>
  </si>
  <si>
    <t>　　１月３０日です。期間内に必ず提出願います。</t>
    <rPh sb="3" eb="4">
      <t>ガツ</t>
    </rPh>
    <rPh sb="6" eb="7">
      <t>ニチ</t>
    </rPh>
    <rPh sb="10" eb="13">
      <t>キカンナイ</t>
    </rPh>
    <rPh sb="14" eb="15">
      <t>カナラ</t>
    </rPh>
    <rPh sb="16" eb="18">
      <t>テイシュツ</t>
    </rPh>
    <rPh sb="18" eb="19">
      <t>ネガ</t>
    </rPh>
    <phoneticPr fontId="19"/>
  </si>
  <si>
    <t>8年産一般米</t>
    <phoneticPr fontId="2"/>
  </si>
  <si>
    <t>8年産特別栽培米</t>
    <rPh sb="1" eb="3">
      <t>ネンサン</t>
    </rPh>
    <rPh sb="3" eb="5">
      <t>トクベツ</t>
    </rPh>
    <rPh sb="5" eb="7">
      <t>サイバイ</t>
    </rPh>
    <rPh sb="7" eb="8">
      <t>マイ</t>
    </rPh>
    <phoneticPr fontId="2"/>
  </si>
  <si>
    <t>8年産加工米</t>
    <rPh sb="1" eb="3">
      <t>ネンサン</t>
    </rPh>
    <rPh sb="3" eb="6">
      <t>カコウマイ</t>
    </rPh>
    <phoneticPr fontId="2"/>
  </si>
  <si>
    <t>8年産屑米</t>
    <rPh sb="1" eb="3">
      <t>ネンサン</t>
    </rPh>
    <rPh sb="3" eb="5">
      <t>クズマイ</t>
    </rPh>
    <phoneticPr fontId="2"/>
  </si>
  <si>
    <t>7年産米</t>
    <rPh sb="1" eb="3">
      <t>ネンサン</t>
    </rPh>
    <rPh sb="3" eb="4">
      <t>マイ</t>
    </rPh>
    <phoneticPr fontId="2"/>
  </si>
  <si>
    <t>8年産小麦</t>
    <rPh sb="1" eb="3">
      <t>ネンサン</t>
    </rPh>
    <rPh sb="3" eb="5">
      <t>コムギ</t>
    </rPh>
    <phoneticPr fontId="2"/>
  </si>
  <si>
    <t>8年産大豆</t>
    <rPh sb="1" eb="3">
      <t>ネンサン</t>
    </rPh>
    <rPh sb="3" eb="5">
      <t>ダイズ</t>
    </rPh>
    <phoneticPr fontId="2"/>
  </si>
  <si>
    <t>8年産甜菜</t>
    <rPh sb="1" eb="3">
      <t>ネンサン</t>
    </rPh>
    <rPh sb="3" eb="5">
      <t>テンサイ</t>
    </rPh>
    <phoneticPr fontId="2"/>
  </si>
  <si>
    <t>8年産飼料用米</t>
    <rPh sb="1" eb="3">
      <t>ネンサン</t>
    </rPh>
    <rPh sb="3" eb="6">
      <t>シリョウヨウ</t>
    </rPh>
    <rPh sb="6" eb="7">
      <t>マイ</t>
    </rPh>
    <phoneticPr fontId="2"/>
  </si>
  <si>
    <t xml:space="preserve"> 技能等実習生(技能実習手当)</t>
    <rPh sb="1" eb="3">
      <t>ギノウ</t>
    </rPh>
    <rPh sb="3" eb="4">
      <t>トウ</t>
    </rPh>
    <rPh sb="4" eb="7">
      <t>ジッシュウセイ</t>
    </rPh>
    <rPh sb="8" eb="10">
      <t>ギノウ</t>
    </rPh>
    <rPh sb="10" eb="12">
      <t>ジッシュウ</t>
    </rPh>
    <rPh sb="12" eb="14">
      <t>テアテ</t>
    </rPh>
    <phoneticPr fontId="2"/>
  </si>
  <si>
    <t>賞　　　　与</t>
    <rPh sb="0" eb="1">
      <t>ショウ</t>
    </rPh>
    <rPh sb="5" eb="6">
      <t>ヨ</t>
    </rPh>
    <phoneticPr fontId="2"/>
  </si>
  <si>
    <t>特定技能外国人</t>
    <rPh sb="0" eb="2">
      <t>トクテイ</t>
    </rPh>
    <rPh sb="2" eb="4">
      <t>ギノウ</t>
    </rPh>
    <rPh sb="4" eb="7">
      <t>ガイコクジン</t>
    </rPh>
    <phoneticPr fontId="2"/>
  </si>
  <si>
    <t>( １年目 )</t>
    <rPh sb="3" eb="5">
      <t>ネンメ</t>
    </rPh>
    <phoneticPr fontId="2"/>
  </si>
  <si>
    <t>( ２年目 )</t>
    <rPh sb="3" eb="5">
      <t>ネンメ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</si>
  <si>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</si>
  <si>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</si>
  <si>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</si>
  <si>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( ３年目 )</t>
    <rPh sb="3" eb="5">
      <t>ネンメ</t>
    </rPh>
    <phoneticPr fontId="2"/>
  </si>
  <si>
    <t>(  人)×18.4千円/月額×ヶ月</t>
    <rPh sb="3" eb="4">
      <t>ニン</t>
    </rPh>
    <rPh sb="10" eb="11">
      <t>セン</t>
    </rPh>
    <rPh sb="11" eb="12">
      <t>エン</t>
    </rPh>
    <rPh sb="13" eb="15">
      <t>ゲツガク</t>
    </rPh>
    <rPh sb="17" eb="18">
      <t>ゲツ</t>
    </rPh>
    <phoneticPr fontId="2"/>
  </si>
  <si>
    <t>(  人)×18.6千円/月額×ヶ月</t>
    <rPh sb="3" eb="4">
      <t>ニン</t>
    </rPh>
    <rPh sb="10" eb="11">
      <t>セン</t>
    </rPh>
    <rPh sb="11" eb="12">
      <t>エン</t>
    </rPh>
    <rPh sb="13" eb="15">
      <t>ゲツガク</t>
    </rPh>
    <rPh sb="17" eb="18">
      <t>ゲツ</t>
    </rPh>
    <phoneticPr fontId="2"/>
  </si>
  <si>
    <t>(  人)×18.8千円/月額×ヶ月</t>
    <rPh sb="3" eb="4">
      <t>ニン</t>
    </rPh>
    <rPh sb="10" eb="11">
      <t>セン</t>
    </rPh>
    <rPh sb="11" eb="12">
      <t>エン</t>
    </rPh>
    <rPh sb="13" eb="15">
      <t>ゲツガク</t>
    </rPh>
    <rPh sb="17" eb="18">
      <t>ゲツ</t>
    </rPh>
    <phoneticPr fontId="2"/>
  </si>
  <si>
    <t>(19.0万円/月額)</t>
    <rPh sb="5" eb="7">
      <t>マンエン</t>
    </rPh>
    <rPh sb="9" eb="10">
      <t>ガク</t>
    </rPh>
    <phoneticPr fontId="2"/>
  </si>
  <si>
    <t>(19.5万円/月額)</t>
    <rPh sb="5" eb="7">
      <t>マンエン</t>
    </rPh>
    <rPh sb="9" eb="10">
      <t>ガク</t>
    </rPh>
    <phoneticPr fontId="2"/>
  </si>
  <si>
    <t>(20.0万円/月額)</t>
    <rPh sb="5" eb="7">
      <t>マンエン</t>
    </rPh>
    <rPh sb="9" eb="10">
      <t>ガク</t>
    </rPh>
    <phoneticPr fontId="2"/>
  </si>
  <si>
    <t>ﾌﾞﾛｯｺﾘｰ</t>
    <phoneticPr fontId="2"/>
  </si>
  <si>
    <t>現金･IB(供給限度額)</t>
    <phoneticPr fontId="2"/>
  </si>
  <si>
    <t>家計費現金(IB含)　　　　供給限度額</t>
    <rPh sb="8" eb="9">
      <t>フク</t>
    </rPh>
    <rPh sb="14" eb="16">
      <t>キョウキュウ</t>
    </rPh>
    <rPh sb="16" eb="18">
      <t>ゲンド</t>
    </rPh>
    <rPh sb="18" eb="19">
      <t>ガク</t>
    </rPh>
    <phoneticPr fontId="2"/>
  </si>
  <si>
    <t>令和  ８  年　ク  ミ  カ  ン  取  引  算　定  表</t>
    <rPh sb="0" eb="2">
      <t>レイワ</t>
    </rPh>
    <rPh sb="7" eb="8">
      <t>ネン</t>
    </rPh>
    <rPh sb="21" eb="22">
      <t>トリ</t>
    </rPh>
    <rPh sb="24" eb="25">
      <t>イン</t>
    </rPh>
    <rPh sb="27" eb="28">
      <t>サン</t>
    </rPh>
    <rPh sb="29" eb="30">
      <t>サダム</t>
    </rPh>
    <rPh sb="32" eb="33">
      <t>ヒョウ</t>
    </rPh>
    <phoneticPr fontId="47"/>
  </si>
  <si>
    <t>現金･I B含</t>
    <rPh sb="0" eb="2">
      <t>ゲンキン</t>
    </rPh>
    <rPh sb="6" eb="7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</si>
</sst>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[$-411]gee\.mm\.dd"/>
    <numFmt numFmtId="177" formatCode="#,##0.0;\-#,##0.0"/>
    <numFmt numFmtId="178" formatCode="yy/mm"/>
    <numFmt numFmtId="179" formatCode="#,##0_ "/>
    <numFmt numFmtId="180" formatCode="#,##0_);[Red]\(#,##0\)"/>
    <numFmt numFmtId="181" formatCode="#,##0.0_);[Red]\(#,##0.0\)"/>
    <numFmt numFmtId="182" formatCode="0_);[Red]\(0\)"/>
    <numFmt numFmtId="183" formatCode="0.0_);[Red]\(0.0\)"/>
    <numFmt numFmtId="184" formatCode="\(#,##0\)"/>
    <numFmt numFmtId="185" formatCode="#,##0_ ;[Red]\-#,##0\ "/>
    <numFmt numFmtId="186" formatCode="[$-411]ggge&quot;年&quot;m&quot;月&quot;d&quot;日&quot;;@"/>
    <numFmt numFmtId="187" formatCode="#,##0;\-#,##0\'\'\a\'\'"/>
    <numFmt numFmtId="188" formatCode="[$-800411]ggge&quot;年&quot;m&quot;月&quot;d&quot;日&quot;;@"/>
    <numFmt numFmtId="189" formatCode="#,##0.000_);[Red]\(#,##0.000\)"/>
    <numFmt numFmtId="190" formatCode="0.000_);[Red]\(0.000\)"/>
  </numFmts>
  <fonts count="53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標準明朝"/>
      <family val="1"/>
      <charset val="128"/>
    </font>
    <font>
      <sz val="14"/>
      <name val="ＤＦ平成明朝体W3"/>
      <family val="1"/>
      <charset val="128"/>
    </font>
    <font>
      <b/>
      <sz val="14"/>
      <name val="標準明朝"/>
      <family val="1"/>
      <charset val="128"/>
    </font>
    <font>
      <sz val="14"/>
      <name val="標準明朝"/>
      <family val="1"/>
      <charset val="128"/>
    </font>
    <font>
      <sz val="10"/>
      <name val="ＭＳ 明朝"/>
      <family val="1"/>
      <charset val="128"/>
    </font>
    <font>
      <sz val="9"/>
      <name val="ＤＦ平成明朝体W3"/>
      <family val="1"/>
      <charset val="128"/>
    </font>
    <font>
      <sz val="10"/>
      <name val="ＤＦ平成明朝体W3"/>
      <family val="1"/>
      <charset val="128"/>
    </font>
    <font>
      <sz val="8"/>
      <name val="ＤＦ平成明朝体W3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ＤＦ平成明朝体W7"/>
      <family val="1"/>
      <charset val="128"/>
    </font>
    <font>
      <b/>
      <sz val="18"/>
      <name val="ＤＦ平成明朝体W7"/>
      <family val="1"/>
      <charset val="128"/>
    </font>
    <font>
      <b/>
      <sz val="9"/>
      <name val="ＤＦ平成明朝体W3"/>
      <family val="1"/>
      <charset val="128"/>
    </font>
    <font>
      <sz val="12"/>
      <name val="ＤＦ平成明朝体W3"/>
      <family val="1"/>
      <charset val="128"/>
    </font>
    <font>
      <sz val="6"/>
      <name val="ＤＦ平成明朝体W3"/>
      <family val="1"/>
      <charset val="128"/>
    </font>
    <font>
      <sz val="16"/>
      <name val="ＤＦ平成明朝体W7"/>
      <family val="1"/>
      <charset val="128"/>
    </font>
    <font>
      <sz val="6"/>
      <name val="ＭＳ 明朝"/>
      <family val="1"/>
      <charset val="128"/>
    </font>
    <font>
      <b/>
      <sz val="12"/>
      <name val="ＤＦ平成明朝体W3"/>
      <family val="1"/>
      <charset val="128"/>
    </font>
    <font>
      <sz val="10"/>
      <name val="標準明朝"/>
      <family val="1"/>
      <charset val="128"/>
    </font>
    <font>
      <sz val="40"/>
      <name val="HGP創英角ｺﾞｼｯｸUB"/>
      <family val="3"/>
      <charset val="128"/>
    </font>
    <font>
      <b/>
      <sz val="18"/>
      <name val="標準明朝"/>
      <family val="1"/>
      <charset val="128"/>
    </font>
    <font>
      <b/>
      <sz val="28"/>
      <name val="ＤＨＰ平成明朝体W7"/>
      <family val="1"/>
      <charset val="128"/>
    </font>
    <font>
      <sz val="14"/>
      <name val="ＤＨＰ平成明朝体W7"/>
      <family val="1"/>
      <charset val="128"/>
    </font>
    <font>
      <sz val="10"/>
      <name val="ＤＦ平成明朝体W7"/>
      <family val="1"/>
      <charset val="128"/>
    </font>
    <font>
      <sz val="16"/>
      <name val="ＤＦ平成ゴシック体W5"/>
      <family val="3"/>
      <charset val="128"/>
    </font>
    <font>
      <b/>
      <sz val="16"/>
      <name val="ＤＦ平成明朝体W7"/>
      <family val="1"/>
      <charset val="128"/>
    </font>
    <font>
      <sz val="11"/>
      <name val="ＤＦ平成明朝体W3"/>
      <family val="1"/>
      <charset val="128"/>
    </font>
    <font>
      <sz val="10"/>
      <name val="ＤＦ平成明朝体W3"/>
      <family val="1"/>
      <charset val="128"/>
    </font>
    <font>
      <sz val="9"/>
      <name val="ＤＦ平成明朝体W3"/>
      <family val="1"/>
      <charset val="128"/>
    </font>
    <font>
      <sz val="10"/>
      <color rgb="FFFF0000"/>
      <name val="ＤＦ平成明朝体W3"/>
      <family val="1"/>
      <charset val="128"/>
    </font>
    <font>
      <sz val="11"/>
      <name val="ＤＦ平成明朝体W5"/>
      <family val="3"/>
      <charset val="128"/>
    </font>
    <font>
      <sz val="7"/>
      <name val="ＤＦ平成明朝体W3"/>
      <family val="1"/>
      <charset val="128"/>
    </font>
    <font>
      <sz val="14"/>
      <name val="ＤＦ平成明朝体W7"/>
      <family val="1"/>
      <charset val="128"/>
    </font>
    <font>
      <sz val="10"/>
      <name val="ＤＨＰ平成明朝体W3"/>
      <family val="1"/>
      <charset val="128"/>
    </font>
    <font>
      <b/>
      <sz val="10"/>
      <name val="ＤＦ平成明朝体W3"/>
      <family val="1"/>
      <charset val="128"/>
    </font>
    <font>
      <b/>
      <sz val="11"/>
      <name val="ＤＦ平成明朝体W3"/>
      <family val="1"/>
      <charset val="128"/>
    </font>
    <font>
      <b/>
      <sz val="10"/>
      <name val="標準明朝"/>
      <family val="1"/>
      <charset val="128"/>
    </font>
    <font>
      <b/>
      <sz val="24"/>
      <name val="標準明朝"/>
      <family val="1"/>
      <charset val="128"/>
    </font>
    <font>
      <b/>
      <sz val="12"/>
      <name val="ＭＳ 明朝"/>
      <family val="1"/>
      <charset val="128"/>
    </font>
    <font>
      <sz val="12"/>
      <name val="ＤＦ平成明朝体W7"/>
      <family val="1"/>
      <charset val="128"/>
    </font>
    <font>
      <sz val="16"/>
      <name val="ＤＨＰ平成明朝体W7"/>
      <family val="1"/>
      <charset val="128"/>
    </font>
    <font>
      <sz val="12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ＤＦ平成明朝体W3"/>
      <family val="1"/>
      <charset val="128"/>
    </font>
    <font>
      <sz val="18"/>
      <name val="ＤＦ平成明朝体W3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9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medium">
        <color indexed="8"/>
      </right>
      <top style="hair">
        <color indexed="64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 diagonalDown="1">
      <left style="thin">
        <color indexed="8"/>
      </left>
      <right/>
      <top style="thin">
        <color indexed="8"/>
      </top>
      <bottom style="medium">
        <color indexed="8"/>
      </bottom>
      <diagonal style="thin">
        <color indexed="8"/>
      </diagonal>
    </border>
    <border diagonalDown="1">
      <left/>
      <right style="thin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 diagonalDown="1">
      <left/>
      <right/>
      <top style="thin">
        <color indexed="8"/>
      </top>
      <bottom style="medium">
        <color indexed="8"/>
      </bottom>
      <diagonal style="thin">
        <color indexed="8"/>
      </diagonal>
    </border>
    <border diagonalDown="1">
      <left style="thin">
        <color indexed="8"/>
      </left>
      <right/>
      <top style="thin">
        <color indexed="8"/>
      </top>
      <bottom style="thin">
        <color indexed="8"/>
      </bottom>
      <diagonal style="thin">
        <color indexed="8"/>
      </diagonal>
    </border>
    <border diagonalDown="1">
      <left/>
      <right/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8"/>
      </diagonal>
    </border>
    <border diagonalDown="1">
      <left/>
      <right/>
      <top style="medium">
        <color indexed="64"/>
      </top>
      <bottom/>
      <diagonal style="thin">
        <color indexed="8"/>
      </diagonal>
    </border>
    <border diagonalDown="1">
      <left/>
      <right style="thin">
        <color indexed="8"/>
      </right>
      <top style="medium">
        <color indexed="64"/>
      </top>
      <bottom/>
      <diagonal style="thin">
        <color indexed="8"/>
      </diagonal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8"/>
      </diagonal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medium">
        <color indexed="8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8"/>
      </left>
      <right/>
      <top/>
      <bottom/>
      <diagonal style="thin">
        <color indexed="8"/>
      </diagonal>
    </border>
    <border diagonalUp="1">
      <left/>
      <right style="thin">
        <color indexed="8"/>
      </right>
      <top/>
      <bottom/>
      <diagonal style="thin">
        <color indexed="8"/>
      </diagonal>
    </border>
    <border diagonalUp="1">
      <left style="thin">
        <color indexed="8"/>
      </left>
      <right/>
      <top style="thin">
        <color indexed="8"/>
      </top>
      <bottom style="hair">
        <color indexed="64"/>
      </bottom>
      <diagonal style="thin">
        <color indexed="8"/>
      </diagonal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 diagonalUp="1">
      <left/>
      <right style="thin">
        <color indexed="8"/>
      </right>
      <top style="thin">
        <color indexed="8"/>
      </top>
      <bottom style="hair">
        <color indexed="64"/>
      </bottom>
      <diagonal style="thin">
        <color indexed="8"/>
      </diagonal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medium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 diagonalDown="1">
      <left style="thin">
        <color indexed="8"/>
      </left>
      <right/>
      <top/>
      <bottom style="medium">
        <color indexed="64"/>
      </bottom>
      <diagonal style="thin">
        <color indexed="8"/>
      </diagonal>
    </border>
    <border diagonalDown="1">
      <left/>
      <right/>
      <top/>
      <bottom style="medium">
        <color indexed="64"/>
      </bottom>
      <diagonal style="thin">
        <color indexed="8"/>
      </diagonal>
    </border>
    <border diagonalDown="1">
      <left/>
      <right style="medium">
        <color indexed="8"/>
      </right>
      <top/>
      <bottom style="medium">
        <color indexed="64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 diagonalDown="1">
      <left/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8"/>
      </top>
      <bottom style="medium">
        <color indexed="8"/>
      </bottom>
      <diagonal style="thin">
        <color indexed="8"/>
      </diagonal>
    </border>
    <border diagonalDown="1"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 style="thin">
        <color indexed="8"/>
      </diagonal>
    </border>
    <border diagonalDown="1">
      <left style="thin">
        <color indexed="8"/>
      </left>
      <right/>
      <top style="thin">
        <color indexed="64"/>
      </top>
      <bottom style="medium">
        <color indexed="8"/>
      </bottom>
      <diagonal style="thin">
        <color indexed="8"/>
      </diagonal>
    </border>
    <border diagonalDown="1">
      <left style="thin">
        <color indexed="8"/>
      </left>
      <right/>
      <top/>
      <bottom style="thin">
        <color indexed="8"/>
      </bottom>
      <diagonal style="thin">
        <color indexed="8"/>
      </diagonal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8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8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auto="1"/>
      </top>
      <bottom style="hair">
        <color auto="1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auto="1"/>
      </top>
      <bottom style="double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 style="thin">
        <color indexed="8"/>
      </diagonal>
    </border>
    <border diagonalDown="1">
      <left style="thin">
        <color indexed="8"/>
      </left>
      <right/>
      <top style="thin">
        <color indexed="8"/>
      </top>
      <bottom style="medium">
        <color indexed="64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medium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9" fillId="0" borderId="3" xfId="0" applyFont="1" applyBorder="1"/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distributed" vertical="center" justifyLastLine="1"/>
    </xf>
    <xf numFmtId="0" fontId="10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0" xfId="0" applyFont="1"/>
    <xf numFmtId="0" fontId="13" fillId="0" borderId="0" xfId="0" applyFont="1"/>
    <xf numFmtId="0" fontId="9" fillId="0" borderId="19" xfId="0" applyFont="1" applyBorder="1" applyAlignment="1">
      <alignment horizontal="distributed" vertical="center" justifyLastLine="1"/>
    </xf>
    <xf numFmtId="0" fontId="13" fillId="0" borderId="0" xfId="0" applyFont="1" applyAlignment="1">
      <alignment vertical="center"/>
    </xf>
    <xf numFmtId="37" fontId="9" fillId="0" borderId="2" xfId="0" applyNumberFormat="1" applyFont="1" applyBorder="1" applyAlignment="1">
      <alignment vertical="center"/>
    </xf>
    <xf numFmtId="37" fontId="9" fillId="0" borderId="20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distributed"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37" fontId="9" fillId="0" borderId="3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37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38" xfId="0" applyFont="1" applyBorder="1" applyAlignment="1">
      <alignment horizontal="center" vertical="center"/>
    </xf>
    <xf numFmtId="38" fontId="9" fillId="0" borderId="26" xfId="1" applyFont="1" applyBorder="1" applyAlignment="1">
      <alignment vertical="center"/>
    </xf>
    <xf numFmtId="38" fontId="9" fillId="0" borderId="27" xfId="1" applyFont="1" applyBorder="1" applyAlignment="1">
      <alignment vertical="center"/>
    </xf>
    <xf numFmtId="37" fontId="9" fillId="0" borderId="39" xfId="0" applyNumberFormat="1" applyFont="1" applyBorder="1" applyAlignment="1">
      <alignment vertical="center"/>
    </xf>
    <xf numFmtId="38" fontId="9" fillId="0" borderId="41" xfId="1" applyFont="1" applyBorder="1" applyAlignment="1">
      <alignment vertical="center"/>
    </xf>
    <xf numFmtId="38" fontId="9" fillId="0" borderId="42" xfId="1" applyFont="1" applyBorder="1" applyAlignment="1">
      <alignment vertical="center"/>
    </xf>
    <xf numFmtId="0" fontId="9" fillId="0" borderId="8" xfId="0" applyFont="1" applyBorder="1"/>
    <xf numFmtId="38" fontId="9" fillId="0" borderId="39" xfId="1" applyFont="1" applyBorder="1" applyAlignment="1" applyProtection="1">
      <alignment vertical="center"/>
    </xf>
    <xf numFmtId="38" fontId="9" fillId="0" borderId="2" xfId="1" applyFont="1" applyBorder="1" applyAlignment="1" applyProtection="1">
      <alignment vertical="center"/>
    </xf>
    <xf numFmtId="38" fontId="9" fillId="0" borderId="39" xfId="1" applyFont="1" applyBorder="1" applyAlignment="1">
      <alignment vertical="center"/>
    </xf>
    <xf numFmtId="38" fontId="9" fillId="0" borderId="43" xfId="1" applyFont="1" applyBorder="1" applyAlignment="1" applyProtection="1">
      <alignment vertical="center"/>
    </xf>
    <xf numFmtId="38" fontId="9" fillId="0" borderId="44" xfId="1" applyFont="1" applyBorder="1" applyAlignment="1" applyProtection="1">
      <alignment vertical="center"/>
    </xf>
    <xf numFmtId="38" fontId="9" fillId="0" borderId="45" xfId="1" applyFont="1" applyBorder="1" applyAlignment="1" applyProtection="1">
      <alignment vertical="center"/>
    </xf>
    <xf numFmtId="38" fontId="9" fillId="0" borderId="43" xfId="1" applyFont="1" applyBorder="1" applyAlignment="1">
      <alignment vertical="center"/>
    </xf>
    <xf numFmtId="38" fontId="9" fillId="0" borderId="44" xfId="1" applyFont="1" applyBorder="1" applyAlignment="1">
      <alignment vertical="center"/>
    </xf>
    <xf numFmtId="38" fontId="9" fillId="0" borderId="28" xfId="1" applyFont="1" applyBorder="1" applyAlignment="1">
      <alignment vertical="center"/>
    </xf>
    <xf numFmtId="37" fontId="9" fillId="0" borderId="43" xfId="0" applyNumberFormat="1" applyFont="1" applyBorder="1" applyAlignment="1">
      <alignment vertical="center"/>
    </xf>
    <xf numFmtId="37" fontId="9" fillId="0" borderId="44" xfId="0" applyNumberFormat="1" applyFont="1" applyBorder="1" applyAlignment="1">
      <alignment vertical="center"/>
    </xf>
    <xf numFmtId="0" fontId="9" fillId="0" borderId="0" xfId="0" applyFont="1"/>
    <xf numFmtId="37" fontId="9" fillId="0" borderId="47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37" fontId="4" fillId="0" borderId="0" xfId="0" applyNumberFormat="1" applyFont="1" applyAlignment="1">
      <alignment vertical="center"/>
    </xf>
    <xf numFmtId="0" fontId="13" fillId="0" borderId="0" xfId="0" applyFont="1" applyAlignment="1">
      <alignment vertical="top"/>
    </xf>
    <xf numFmtId="0" fontId="8" fillId="0" borderId="2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38" fontId="9" fillId="0" borderId="15" xfId="1" applyFont="1" applyBorder="1" applyAlignment="1">
      <alignment vertical="center"/>
    </xf>
    <xf numFmtId="0" fontId="8" fillId="0" borderId="0" xfId="0" applyFont="1" applyAlignment="1">
      <alignment horizontal="distributed" vertical="center"/>
    </xf>
    <xf numFmtId="38" fontId="9" fillId="0" borderId="53" xfId="1" applyFont="1" applyBorder="1" applyAlignment="1">
      <alignment vertical="center"/>
    </xf>
    <xf numFmtId="38" fontId="9" fillId="0" borderId="32" xfId="1" applyFont="1" applyBorder="1" applyAlignment="1">
      <alignment vertical="center"/>
    </xf>
    <xf numFmtId="38" fontId="9" fillId="0" borderId="54" xfId="1" applyFont="1" applyBorder="1" applyAlignment="1">
      <alignment vertical="center"/>
    </xf>
    <xf numFmtId="38" fontId="9" fillId="0" borderId="29" xfId="1" applyFont="1" applyBorder="1" applyAlignment="1" applyProtection="1">
      <alignment vertical="center"/>
    </xf>
    <xf numFmtId="38" fontId="9" fillId="0" borderId="31" xfId="1" applyFont="1" applyBorder="1" applyAlignment="1" applyProtection="1">
      <alignment vertical="center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right" vertical="top"/>
    </xf>
    <xf numFmtId="0" fontId="9" fillId="0" borderId="48" xfId="0" applyFont="1" applyBorder="1" applyAlignment="1">
      <alignment horizontal="center" vertical="center"/>
    </xf>
    <xf numFmtId="38" fontId="9" fillId="0" borderId="2" xfId="1" applyFont="1" applyBorder="1" applyAlignment="1">
      <alignment vertical="center"/>
    </xf>
    <xf numFmtId="0" fontId="12" fillId="0" borderId="0" xfId="0" applyFont="1" applyAlignment="1">
      <alignment horizontal="right"/>
    </xf>
    <xf numFmtId="38" fontId="9" fillId="0" borderId="56" xfId="1" applyFont="1" applyBorder="1" applyAlignment="1">
      <alignment vertical="center"/>
    </xf>
    <xf numFmtId="38" fontId="9" fillId="0" borderId="45" xfId="1" applyFont="1" applyBorder="1" applyAlignment="1">
      <alignment vertical="center"/>
    </xf>
    <xf numFmtId="37" fontId="9" fillId="0" borderId="56" xfId="0" applyNumberFormat="1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38" fontId="9" fillId="0" borderId="29" xfId="1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distributed" vertical="center"/>
    </xf>
    <xf numFmtId="38" fontId="9" fillId="0" borderId="31" xfId="1" applyFont="1" applyBorder="1" applyAlignment="1">
      <alignment vertical="center"/>
    </xf>
    <xf numFmtId="0" fontId="8" fillId="0" borderId="43" xfId="0" applyFont="1" applyBorder="1" applyAlignment="1">
      <alignment horizontal="center" vertical="center"/>
    </xf>
    <xf numFmtId="0" fontId="8" fillId="0" borderId="62" xfId="0" applyFont="1" applyBorder="1" applyAlignment="1">
      <alignment horizontal="distributed" vertical="center"/>
    </xf>
    <xf numFmtId="0" fontId="8" fillId="0" borderId="62" xfId="0" applyFont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63" xfId="0" applyFont="1" applyBorder="1" applyAlignment="1">
      <alignment horizontal="distributed" vertical="center"/>
    </xf>
    <xf numFmtId="0" fontId="8" fillId="0" borderId="63" xfId="0" applyFont="1" applyBorder="1" applyAlignment="1">
      <alignment vertical="center"/>
    </xf>
    <xf numFmtId="38" fontId="9" fillId="0" borderId="22" xfId="1" applyFont="1" applyBorder="1" applyAlignment="1">
      <alignment vertical="center"/>
    </xf>
    <xf numFmtId="0" fontId="9" fillId="0" borderId="39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74" xfId="0" applyFont="1" applyBorder="1" applyAlignment="1">
      <alignment vertical="center"/>
    </xf>
    <xf numFmtId="0" fontId="9" fillId="0" borderId="63" xfId="0" applyFont="1" applyBorder="1" applyAlignment="1">
      <alignment horizontal="distributed" vertical="center"/>
    </xf>
    <xf numFmtId="0" fontId="9" fillId="0" borderId="63" xfId="0" applyFont="1" applyBorder="1" applyAlignment="1">
      <alignment vertical="center"/>
    </xf>
    <xf numFmtId="0" fontId="8" fillId="0" borderId="76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78" xfId="0" applyFont="1" applyBorder="1" applyAlignment="1">
      <alignment vertical="center"/>
    </xf>
    <xf numFmtId="0" fontId="8" fillId="0" borderId="79" xfId="0" applyFont="1" applyBorder="1" applyAlignment="1">
      <alignment vertical="center"/>
    </xf>
    <xf numFmtId="0" fontId="8" fillId="0" borderId="80" xfId="0" applyFont="1" applyBorder="1" applyAlignment="1">
      <alignment vertical="center"/>
    </xf>
    <xf numFmtId="0" fontId="8" fillId="0" borderId="81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0" borderId="81" xfId="0" applyFont="1" applyBorder="1" applyAlignment="1">
      <alignment horizontal="center" vertical="center"/>
    </xf>
    <xf numFmtId="0" fontId="8" fillId="0" borderId="4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8" fillId="0" borderId="82" xfId="0" applyFont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37" xfId="0" applyFont="1" applyBorder="1" applyAlignment="1">
      <alignment horizontal="distributed" vertical="distributed"/>
    </xf>
    <xf numFmtId="0" fontId="8" fillId="0" borderId="3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8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3" xfId="0" applyFont="1" applyBorder="1" applyAlignment="1">
      <alignment vertical="center"/>
    </xf>
    <xf numFmtId="0" fontId="8" fillId="0" borderId="56" xfId="0" applyFont="1" applyBorder="1" applyAlignment="1">
      <alignment vertical="center"/>
    </xf>
    <xf numFmtId="0" fontId="9" fillId="0" borderId="84" xfId="0" applyFont="1" applyBorder="1" applyAlignment="1">
      <alignment vertical="center"/>
    </xf>
    <xf numFmtId="0" fontId="8" fillId="0" borderId="84" xfId="0" applyFont="1" applyBorder="1" applyAlignment="1">
      <alignment vertical="center"/>
    </xf>
    <xf numFmtId="0" fontId="8" fillId="0" borderId="85" xfId="0" applyFont="1" applyBorder="1" applyAlignment="1">
      <alignment vertical="center"/>
    </xf>
    <xf numFmtId="0" fontId="8" fillId="0" borderId="86" xfId="0" applyFont="1" applyBorder="1" applyAlignment="1">
      <alignment vertical="center"/>
    </xf>
    <xf numFmtId="0" fontId="9" fillId="0" borderId="73" xfId="0" applyFont="1" applyBorder="1" applyAlignment="1">
      <alignment vertical="center"/>
    </xf>
    <xf numFmtId="0" fontId="8" fillId="0" borderId="73" xfId="0" applyFont="1" applyBorder="1" applyAlignment="1">
      <alignment vertical="center"/>
    </xf>
    <xf numFmtId="0" fontId="8" fillId="0" borderId="87" xfId="0" applyFont="1" applyBorder="1" applyAlignment="1">
      <alignment vertical="center"/>
    </xf>
    <xf numFmtId="0" fontId="9" fillId="0" borderId="62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8" fillId="0" borderId="89" xfId="0" applyFont="1" applyBorder="1" applyAlignment="1">
      <alignment vertical="center"/>
    </xf>
    <xf numFmtId="0" fontId="8" fillId="0" borderId="90" xfId="0" applyFont="1" applyBorder="1" applyAlignment="1">
      <alignment vertical="center"/>
    </xf>
    <xf numFmtId="0" fontId="8" fillId="0" borderId="0" xfId="0" applyFont="1" applyAlignment="1">
      <alignment horizontal="distributed" vertical="center" justifyLastLine="1"/>
    </xf>
    <xf numFmtId="38" fontId="9" fillId="0" borderId="0" xfId="1" applyFont="1" applyBorder="1" applyAlignment="1">
      <alignment vertical="center"/>
    </xf>
    <xf numFmtId="38" fontId="7" fillId="0" borderId="0" xfId="1" applyFont="1" applyBorder="1" applyAlignment="1" applyProtection="1">
      <alignment vertical="center"/>
    </xf>
    <xf numFmtId="0" fontId="9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right" vertical="center"/>
    </xf>
    <xf numFmtId="0" fontId="16" fillId="0" borderId="62" xfId="0" applyFont="1" applyBorder="1" applyAlignment="1">
      <alignment vertical="center"/>
    </xf>
    <xf numFmtId="0" fontId="16" fillId="0" borderId="63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16" fillId="0" borderId="74" xfId="0" applyFont="1" applyBorder="1" applyAlignment="1">
      <alignment vertical="center"/>
    </xf>
    <xf numFmtId="37" fontId="9" fillId="0" borderId="91" xfId="0" applyNumberFormat="1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vertical="center"/>
    </xf>
    <xf numFmtId="0" fontId="16" fillId="0" borderId="89" xfId="0" applyFont="1" applyBorder="1" applyAlignment="1">
      <alignment vertical="center"/>
    </xf>
    <xf numFmtId="49" fontId="8" fillId="0" borderId="92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distributed" vertical="center" justifyLastLine="1"/>
    </xf>
    <xf numFmtId="0" fontId="8" fillId="0" borderId="15" xfId="0" applyFont="1" applyBorder="1" applyAlignment="1">
      <alignment horizontal="distributed" vertical="center" justifyLastLine="1"/>
    </xf>
    <xf numFmtId="0" fontId="8" fillId="0" borderId="93" xfId="0" applyFont="1" applyBorder="1" applyAlignment="1">
      <alignment horizontal="distributed" vertical="center" justifyLastLine="1"/>
    </xf>
    <xf numFmtId="0" fontId="8" fillId="0" borderId="6" xfId="0" applyFont="1" applyBorder="1"/>
    <xf numFmtId="37" fontId="8" fillId="0" borderId="2" xfId="0" applyNumberFormat="1" applyFont="1" applyBorder="1"/>
    <xf numFmtId="0" fontId="8" fillId="0" borderId="94" xfId="0" applyFont="1" applyBorder="1" applyAlignment="1">
      <alignment horizontal="center" vertical="center"/>
    </xf>
    <xf numFmtId="0" fontId="16" fillId="0" borderId="0" xfId="0" applyFont="1"/>
    <xf numFmtId="0" fontId="10" fillId="0" borderId="47" xfId="0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52" xfId="0" applyFont="1" applyBorder="1" applyAlignment="1">
      <alignment vertical="center"/>
    </xf>
    <xf numFmtId="0" fontId="8" fillId="0" borderId="39" xfId="0" applyFont="1" applyBorder="1" applyAlignment="1">
      <alignment horizontal="center" vertical="center"/>
    </xf>
    <xf numFmtId="0" fontId="8" fillId="0" borderId="0" xfId="0" applyFont="1" applyAlignment="1">
      <alignment horizontal="distributed" vertical="distributed"/>
    </xf>
    <xf numFmtId="0" fontId="8" fillId="0" borderId="35" xfId="0" applyFont="1" applyBorder="1" applyAlignment="1">
      <alignment horizontal="distributed" vertical="distributed"/>
    </xf>
    <xf numFmtId="0" fontId="10" fillId="0" borderId="2" xfId="0" applyFont="1" applyBorder="1" applyAlignment="1">
      <alignment horizontal="right"/>
    </xf>
    <xf numFmtId="0" fontId="16" fillId="0" borderId="101" xfId="0" applyFont="1" applyBorder="1" applyAlignment="1">
      <alignment vertical="center"/>
    </xf>
    <xf numFmtId="0" fontId="8" fillId="0" borderId="73" xfId="0" applyFont="1" applyBorder="1" applyAlignment="1">
      <alignment horizontal="distributed" vertical="center"/>
    </xf>
    <xf numFmtId="0" fontId="16" fillId="0" borderId="65" xfId="0" applyFont="1" applyBorder="1" applyAlignment="1">
      <alignment vertical="center"/>
    </xf>
    <xf numFmtId="0" fontId="8" fillId="0" borderId="91" xfId="0" applyFont="1" applyBorder="1" applyAlignment="1">
      <alignment vertical="center"/>
    </xf>
    <xf numFmtId="0" fontId="8" fillId="0" borderId="74" xfId="0" applyFont="1" applyBorder="1" applyAlignment="1">
      <alignment horizontal="distributed" vertical="center"/>
    </xf>
    <xf numFmtId="0" fontId="16" fillId="0" borderId="102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distributed" vertical="distributed"/>
    </xf>
    <xf numFmtId="0" fontId="8" fillId="0" borderId="36" xfId="0" applyFont="1" applyBorder="1" applyAlignment="1">
      <alignment horizontal="distributed" vertical="distributed"/>
    </xf>
    <xf numFmtId="49" fontId="8" fillId="0" borderId="0" xfId="0" applyNumberFormat="1" applyFont="1" applyAlignment="1">
      <alignment horizontal="distributed" vertical="distributed"/>
    </xf>
    <xf numFmtId="0" fontId="8" fillId="0" borderId="8" xfId="0" applyFont="1" applyBorder="1" applyAlignment="1">
      <alignment horizontal="distributed" vertical="distributed"/>
    </xf>
    <xf numFmtId="0" fontId="16" fillId="0" borderId="49" xfId="0" applyFont="1" applyBorder="1"/>
    <xf numFmtId="0" fontId="16" fillId="0" borderId="0" xfId="0" applyFont="1" applyAlignment="1">
      <alignment vertical="center"/>
    </xf>
    <xf numFmtId="0" fontId="16" fillId="0" borderId="49" xfId="0" applyFont="1" applyBorder="1" applyAlignment="1">
      <alignment vertical="center"/>
    </xf>
    <xf numFmtId="0" fontId="16" fillId="0" borderId="1" xfId="0" applyFont="1" applyBorder="1"/>
    <xf numFmtId="0" fontId="8" fillId="0" borderId="37" xfId="0" applyFont="1" applyBorder="1" applyAlignment="1">
      <alignment horizontal="distributed" vertical="justify"/>
    </xf>
    <xf numFmtId="0" fontId="16" fillId="0" borderId="1" xfId="0" applyFont="1" applyBorder="1" applyAlignment="1">
      <alignment vertical="center"/>
    </xf>
    <xf numFmtId="0" fontId="8" fillId="0" borderId="103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8" fillId="0" borderId="45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96" xfId="0" applyFont="1" applyBorder="1"/>
    <xf numFmtId="0" fontId="9" fillId="0" borderId="49" xfId="0" applyFont="1" applyBorder="1" applyAlignment="1">
      <alignment horizontal="center" vertical="center"/>
    </xf>
    <xf numFmtId="0" fontId="8" fillId="0" borderId="89" xfId="0" applyFont="1" applyBorder="1" applyAlignment="1">
      <alignment horizontal="distributed" vertical="center"/>
    </xf>
    <xf numFmtId="0" fontId="16" fillId="0" borderId="104" xfId="0" applyFont="1" applyBorder="1"/>
    <xf numFmtId="0" fontId="8" fillId="0" borderId="72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38" fontId="9" fillId="0" borderId="91" xfId="1" applyFont="1" applyBorder="1" applyAlignment="1">
      <alignment vertical="center"/>
    </xf>
    <xf numFmtId="0" fontId="16" fillId="0" borderId="99" xfId="0" applyFont="1" applyBorder="1"/>
    <xf numFmtId="38" fontId="9" fillId="0" borderId="20" xfId="1" applyFont="1" applyBorder="1" applyAlignment="1" applyProtection="1">
      <alignment vertical="center"/>
    </xf>
    <xf numFmtId="0" fontId="9" fillId="0" borderId="2" xfId="0" applyFont="1" applyBorder="1" applyAlignment="1">
      <alignment horizontal="right" vertical="center"/>
    </xf>
    <xf numFmtId="0" fontId="8" fillId="0" borderId="107" xfId="0" applyFont="1" applyBorder="1" applyAlignment="1">
      <alignment horizontal="center" vertical="center"/>
    </xf>
    <xf numFmtId="0" fontId="16" fillId="0" borderId="49" xfId="0" applyFont="1" applyBorder="1" applyAlignment="1">
      <alignment horizontal="distributed" vertical="distributed"/>
    </xf>
    <xf numFmtId="37" fontId="8" fillId="0" borderId="35" xfId="0" applyNumberFormat="1" applyFont="1" applyBorder="1" applyAlignment="1">
      <alignment horizontal="distributed" vertical="distributed"/>
    </xf>
    <xf numFmtId="37" fontId="8" fillId="0" borderId="36" xfId="0" applyNumberFormat="1" applyFont="1" applyBorder="1" applyAlignment="1">
      <alignment horizontal="distributed" vertical="distributed"/>
    </xf>
    <xf numFmtId="0" fontId="16" fillId="0" borderId="1" xfId="0" applyFont="1" applyBorder="1" applyAlignment="1">
      <alignment horizontal="distributed" vertical="distributed"/>
    </xf>
    <xf numFmtId="0" fontId="16" fillId="0" borderId="6" xfId="0" applyFont="1" applyBorder="1" applyAlignment="1">
      <alignment horizontal="distributed" vertical="distributed"/>
    </xf>
    <xf numFmtId="0" fontId="16" fillId="0" borderId="66" xfId="0" applyFont="1" applyBorder="1" applyAlignment="1">
      <alignment vertical="center"/>
    </xf>
    <xf numFmtId="0" fontId="16" fillId="0" borderId="109" xfId="0" applyFont="1" applyBorder="1"/>
    <xf numFmtId="0" fontId="16" fillId="0" borderId="110" xfId="0" applyFont="1" applyBorder="1" applyAlignment="1">
      <alignment horizontal="distributed" vertical="distributed"/>
    </xf>
    <xf numFmtId="0" fontId="8" fillId="0" borderId="70" xfId="0" applyFont="1" applyBorder="1" applyAlignment="1">
      <alignment horizontal="distributed" vertical="distributed"/>
    </xf>
    <xf numFmtId="0" fontId="8" fillId="0" borderId="71" xfId="0" applyFont="1" applyBorder="1" applyAlignment="1">
      <alignment horizontal="distributed" vertical="distributed"/>
    </xf>
    <xf numFmtId="0" fontId="16" fillId="0" borderId="104" xfId="0" applyFont="1" applyBorder="1" applyAlignment="1">
      <alignment horizontal="distributed" vertical="distributed"/>
    </xf>
    <xf numFmtId="0" fontId="8" fillId="0" borderId="72" xfId="0" applyFont="1" applyBorder="1" applyAlignment="1">
      <alignment horizontal="distributed" vertical="distributed"/>
    </xf>
    <xf numFmtId="38" fontId="9" fillId="0" borderId="112" xfId="1" applyFont="1" applyBorder="1" applyAlignment="1">
      <alignment vertical="center"/>
    </xf>
    <xf numFmtId="38" fontId="9" fillId="0" borderId="91" xfId="1" applyFont="1" applyBorder="1" applyAlignment="1" applyProtection="1">
      <alignment vertical="center"/>
    </xf>
    <xf numFmtId="0" fontId="16" fillId="0" borderId="109" xfId="0" applyFont="1" applyBorder="1" applyAlignment="1">
      <alignment horizontal="distributed" vertical="distributed"/>
    </xf>
    <xf numFmtId="0" fontId="8" fillId="0" borderId="113" xfId="0" applyFont="1" applyBorder="1" applyAlignment="1">
      <alignment horizontal="distributed" vertical="distributed"/>
    </xf>
    <xf numFmtId="0" fontId="8" fillId="0" borderId="50" xfId="0" applyFont="1" applyBorder="1" applyAlignment="1">
      <alignment horizontal="distributed" vertical="distributed"/>
    </xf>
    <xf numFmtId="0" fontId="8" fillId="0" borderId="114" xfId="0" applyFont="1" applyBorder="1" applyAlignment="1">
      <alignment horizontal="center" vertical="distributed"/>
    </xf>
    <xf numFmtId="0" fontId="8" fillId="0" borderId="71" xfId="0" applyFont="1" applyBorder="1" applyAlignment="1">
      <alignment horizontal="center" vertical="distributed"/>
    </xf>
    <xf numFmtId="0" fontId="8" fillId="0" borderId="115" xfId="0" applyFont="1" applyBorder="1" applyAlignment="1">
      <alignment horizontal="center" vertical="center"/>
    </xf>
    <xf numFmtId="0" fontId="8" fillId="0" borderId="116" xfId="0" applyFont="1" applyBorder="1" applyAlignment="1">
      <alignment horizontal="distributed" vertical="center"/>
    </xf>
    <xf numFmtId="0" fontId="16" fillId="0" borderId="117" xfId="0" applyFont="1" applyBorder="1"/>
    <xf numFmtId="38" fontId="9" fillId="0" borderId="58" xfId="1" applyFont="1" applyBorder="1" applyAlignment="1" applyProtection="1">
      <alignment vertical="center"/>
    </xf>
    <xf numFmtId="0" fontId="8" fillId="0" borderId="118" xfId="0" applyFont="1" applyBorder="1" applyAlignment="1">
      <alignment horizontal="center" vertical="distributed"/>
    </xf>
    <xf numFmtId="0" fontId="8" fillId="0" borderId="72" xfId="0" applyFont="1" applyBorder="1" applyAlignment="1">
      <alignment horizontal="center" vertical="distributed"/>
    </xf>
    <xf numFmtId="0" fontId="8" fillId="0" borderId="59" xfId="0" applyFont="1" applyBorder="1" applyAlignment="1">
      <alignment vertical="center"/>
    </xf>
    <xf numFmtId="0" fontId="16" fillId="0" borderId="119" xfId="0" applyFont="1" applyBorder="1"/>
    <xf numFmtId="38" fontId="9" fillId="0" borderId="59" xfId="1" applyFont="1" applyBorder="1" applyAlignment="1" applyProtection="1">
      <alignment vertical="center"/>
    </xf>
    <xf numFmtId="0" fontId="8" fillId="0" borderId="120" xfId="0" applyFont="1" applyBorder="1" applyAlignment="1">
      <alignment horizontal="center" vertical="distributed"/>
    </xf>
    <xf numFmtId="0" fontId="8" fillId="0" borderId="50" xfId="0" applyFont="1" applyBorder="1" applyAlignment="1">
      <alignment horizontal="center" vertical="distributed"/>
    </xf>
    <xf numFmtId="0" fontId="8" fillId="0" borderId="121" xfId="0" applyFont="1" applyBorder="1" applyAlignment="1">
      <alignment vertical="center"/>
    </xf>
    <xf numFmtId="0" fontId="8" fillId="0" borderId="122" xfId="0" applyFont="1" applyBorder="1" applyAlignment="1">
      <alignment horizontal="distributed" vertical="center"/>
    </xf>
    <xf numFmtId="0" fontId="16" fillId="0" borderId="123" xfId="0" applyFont="1" applyBorder="1"/>
    <xf numFmtId="0" fontId="8" fillId="0" borderId="114" xfId="0" applyFont="1" applyBorder="1" applyAlignment="1">
      <alignment horizontal="distributed" vertical="distributed"/>
    </xf>
    <xf numFmtId="0" fontId="8" fillId="0" borderId="115" xfId="0" applyFont="1" applyBorder="1" applyAlignment="1">
      <alignment vertical="center"/>
    </xf>
    <xf numFmtId="0" fontId="8" fillId="0" borderId="118" xfId="0" applyFont="1" applyBorder="1" applyAlignment="1">
      <alignment horizontal="distributed" vertical="distributed"/>
    </xf>
    <xf numFmtId="0" fontId="8" fillId="0" borderId="120" xfId="0" applyFont="1" applyBorder="1" applyAlignment="1">
      <alignment horizontal="distributed" vertical="distributed"/>
    </xf>
    <xf numFmtId="0" fontId="8" fillId="0" borderId="117" xfId="0" applyFont="1" applyBorder="1" applyAlignment="1">
      <alignment horizontal="center" vertical="center"/>
    </xf>
    <xf numFmtId="38" fontId="9" fillId="0" borderId="25" xfId="1" applyFont="1" applyBorder="1" applyAlignment="1" applyProtection="1">
      <alignment vertical="center"/>
    </xf>
    <xf numFmtId="0" fontId="8" fillId="0" borderId="124" xfId="0" applyFont="1" applyBorder="1" applyAlignment="1">
      <alignment horizontal="center" vertical="center"/>
    </xf>
    <xf numFmtId="0" fontId="16" fillId="0" borderId="125" xfId="0" applyFont="1" applyBorder="1"/>
    <xf numFmtId="0" fontId="16" fillId="0" borderId="126" xfId="0" applyFont="1" applyBorder="1"/>
    <xf numFmtId="0" fontId="16" fillId="0" borderId="105" xfId="0" applyFont="1" applyBorder="1"/>
    <xf numFmtId="0" fontId="8" fillId="0" borderId="127" xfId="0" applyFont="1" applyBorder="1" applyAlignment="1">
      <alignment horizontal="center" vertical="center"/>
    </xf>
    <xf numFmtId="0" fontId="8" fillId="0" borderId="128" xfId="0" applyFont="1" applyBorder="1" applyAlignment="1">
      <alignment horizontal="distributed" vertical="center"/>
    </xf>
    <xf numFmtId="0" fontId="16" fillId="0" borderId="129" xfId="0" applyFont="1" applyBorder="1"/>
    <xf numFmtId="0" fontId="16" fillId="0" borderId="71" xfId="0" applyFont="1" applyBorder="1"/>
    <xf numFmtId="0" fontId="8" fillId="0" borderId="72" xfId="0" applyFont="1" applyBorder="1" applyAlignment="1">
      <alignment vertical="center"/>
    </xf>
    <xf numFmtId="0" fontId="8" fillId="0" borderId="113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8" fillId="0" borderId="124" xfId="0" applyFont="1" applyBorder="1" applyAlignment="1">
      <alignment vertical="center"/>
    </xf>
    <xf numFmtId="0" fontId="8" fillId="0" borderId="130" xfId="0" applyFont="1" applyBorder="1" applyAlignment="1">
      <alignment horizontal="distributed" vertical="center"/>
    </xf>
    <xf numFmtId="0" fontId="8" fillId="0" borderId="130" xfId="0" applyFont="1" applyBorder="1" applyAlignment="1">
      <alignment vertical="center"/>
    </xf>
    <xf numFmtId="0" fontId="9" fillId="0" borderId="131" xfId="0" applyFont="1" applyBorder="1" applyAlignment="1">
      <alignment vertical="center"/>
    </xf>
    <xf numFmtId="37" fontId="16" fillId="0" borderId="0" xfId="0" applyNumberFormat="1" applyFont="1" applyAlignment="1">
      <alignment vertical="center"/>
    </xf>
    <xf numFmtId="0" fontId="16" fillId="0" borderId="105" xfId="0" applyFont="1" applyBorder="1" applyAlignment="1">
      <alignment vertical="center"/>
    </xf>
    <xf numFmtId="0" fontId="16" fillId="0" borderId="66" xfId="0" applyFont="1" applyBorder="1"/>
    <xf numFmtId="0" fontId="8" fillId="0" borderId="64" xfId="0" applyFont="1" applyBorder="1" applyAlignment="1">
      <alignment vertical="center"/>
    </xf>
    <xf numFmtId="0" fontId="8" fillId="0" borderId="101" xfId="0" applyFont="1" applyBorder="1" applyAlignment="1">
      <alignment vertical="center"/>
    </xf>
    <xf numFmtId="0" fontId="16" fillId="0" borderId="132" xfId="0" applyFont="1" applyBorder="1" applyAlignment="1">
      <alignment vertical="center"/>
    </xf>
    <xf numFmtId="0" fontId="16" fillId="0" borderId="133" xfId="0" applyFont="1" applyBorder="1"/>
    <xf numFmtId="0" fontId="8" fillId="0" borderId="134" xfId="0" applyFont="1" applyBorder="1" applyAlignment="1">
      <alignment vertical="center"/>
    </xf>
    <xf numFmtId="0" fontId="16" fillId="0" borderId="99" xfId="0" applyFont="1" applyBorder="1" applyAlignment="1">
      <alignment vertical="center"/>
    </xf>
    <xf numFmtId="0" fontId="9" fillId="0" borderId="4" xfId="0" applyFont="1" applyBorder="1" applyAlignment="1">
      <alignment horizontal="right" vertical="center"/>
    </xf>
    <xf numFmtId="0" fontId="9" fillId="0" borderId="135" xfId="0" applyFont="1" applyBorder="1" applyAlignment="1">
      <alignment vertical="center"/>
    </xf>
    <xf numFmtId="0" fontId="9" fillId="0" borderId="99" xfId="0" applyFont="1" applyBorder="1" applyAlignment="1">
      <alignment vertical="center"/>
    </xf>
    <xf numFmtId="0" fontId="16" fillId="0" borderId="98" xfId="0" applyFont="1" applyBorder="1"/>
    <xf numFmtId="0" fontId="16" fillId="0" borderId="13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8" fillId="0" borderId="138" xfId="0" applyFont="1" applyBorder="1" applyAlignment="1">
      <alignment horizontal="center" vertical="center"/>
    </xf>
    <xf numFmtId="0" fontId="8" fillId="0" borderId="84" xfId="0" applyFont="1" applyBorder="1" applyAlignment="1">
      <alignment horizontal="distributed" vertical="center"/>
    </xf>
    <xf numFmtId="0" fontId="16" fillId="0" borderId="139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0" fontId="16" fillId="0" borderId="138" xfId="0" applyFont="1" applyBorder="1"/>
    <xf numFmtId="0" fontId="10" fillId="0" borderId="84" xfId="0" applyFont="1" applyBorder="1" applyAlignment="1">
      <alignment horizontal="distributed" vertical="center"/>
    </xf>
    <xf numFmtId="0" fontId="16" fillId="0" borderId="84" xfId="0" applyFont="1" applyBorder="1" applyAlignment="1">
      <alignment vertical="center"/>
    </xf>
    <xf numFmtId="0" fontId="16" fillId="0" borderId="81" xfId="0" applyFont="1" applyBorder="1" applyAlignment="1">
      <alignment vertical="center"/>
    </xf>
    <xf numFmtId="0" fontId="16" fillId="0" borderId="68" xfId="0" applyFont="1" applyBorder="1"/>
    <xf numFmtId="0" fontId="16" fillId="0" borderId="69" xfId="0" applyFont="1" applyBorder="1"/>
    <xf numFmtId="0" fontId="8" fillId="0" borderId="134" xfId="0" applyFont="1" applyBorder="1" applyAlignment="1">
      <alignment horizontal="center" vertical="center"/>
    </xf>
    <xf numFmtId="0" fontId="16" fillId="0" borderId="140" xfId="0" applyFont="1" applyBorder="1" applyAlignment="1">
      <alignment vertical="center"/>
    </xf>
    <xf numFmtId="0" fontId="16" fillId="0" borderId="97" xfId="0" applyFont="1" applyBorder="1" applyAlignment="1">
      <alignment vertical="center"/>
    </xf>
    <xf numFmtId="0" fontId="18" fillId="0" borderId="0" xfId="0" applyFont="1" applyAlignment="1">
      <alignment vertical="top"/>
    </xf>
    <xf numFmtId="0" fontId="9" fillId="0" borderId="7" xfId="0" applyFont="1" applyBorder="1" applyAlignment="1">
      <alignment horizontal="distributed" vertical="center" justifyLastLine="1"/>
    </xf>
    <xf numFmtId="0" fontId="9" fillId="0" borderId="78" xfId="0" applyFont="1" applyBorder="1" applyAlignment="1">
      <alignment vertical="center"/>
    </xf>
    <xf numFmtId="38" fontId="9" fillId="0" borderId="40" xfId="1" applyFont="1" applyBorder="1" applyAlignment="1">
      <alignment vertical="center"/>
    </xf>
    <xf numFmtId="38" fontId="9" fillId="0" borderId="131" xfId="1" applyFont="1" applyBorder="1" applyAlignment="1">
      <alignment vertical="center"/>
    </xf>
    <xf numFmtId="179" fontId="16" fillId="0" borderId="81" xfId="0" applyNumberFormat="1" applyFont="1" applyBorder="1" applyAlignment="1">
      <alignment vertical="center"/>
    </xf>
    <xf numFmtId="0" fontId="8" fillId="0" borderId="143" xfId="0" applyFont="1" applyBorder="1" applyAlignment="1">
      <alignment horizontal="center" vertical="center"/>
    </xf>
    <xf numFmtId="49" fontId="8" fillId="0" borderId="138" xfId="0" applyNumberFormat="1" applyFont="1" applyBorder="1" applyAlignment="1">
      <alignment horizontal="center" vertical="center"/>
    </xf>
    <xf numFmtId="49" fontId="8" fillId="0" borderId="68" xfId="0" applyNumberFormat="1" applyFont="1" applyBorder="1" applyAlignment="1">
      <alignment horizontal="center" vertical="center"/>
    </xf>
    <xf numFmtId="38" fontId="9" fillId="0" borderId="4" xfId="1" applyFont="1" applyBorder="1" applyAlignment="1" applyProtection="1">
      <alignment vertical="center"/>
    </xf>
    <xf numFmtId="38" fontId="9" fillId="0" borderId="4" xfId="1" applyFont="1" applyBorder="1" applyAlignment="1">
      <alignment vertical="center"/>
    </xf>
    <xf numFmtId="38" fontId="9" fillId="0" borderId="145" xfId="1" applyFont="1" applyBorder="1" applyAlignment="1">
      <alignment vertical="center"/>
    </xf>
    <xf numFmtId="38" fontId="9" fillId="0" borderId="146" xfId="1" applyFont="1" applyBorder="1" applyAlignment="1">
      <alignment vertical="center"/>
    </xf>
    <xf numFmtId="0" fontId="8" fillId="0" borderId="147" xfId="0" applyFont="1" applyBorder="1" applyAlignment="1">
      <alignment vertical="center"/>
    </xf>
    <xf numFmtId="0" fontId="9" fillId="0" borderId="135" xfId="0" applyFont="1" applyBorder="1" applyAlignment="1">
      <alignment horizontal="center" vertical="center"/>
    </xf>
    <xf numFmtId="37" fontId="9" fillId="0" borderId="107" xfId="0" applyNumberFormat="1" applyFont="1" applyBorder="1" applyAlignment="1">
      <alignment vertical="center"/>
    </xf>
    <xf numFmtId="0" fontId="9" fillId="0" borderId="81" xfId="0" applyFont="1" applyBorder="1" applyAlignment="1">
      <alignment vertical="center"/>
    </xf>
    <xf numFmtId="49" fontId="0" fillId="0" borderId="1" xfId="0" applyNumberFormat="1" applyBorder="1" applyAlignment="1">
      <alignment horizontal="distributed" vertical="distributed" justifyLastLine="1"/>
    </xf>
    <xf numFmtId="49" fontId="0" fillId="0" borderId="0" xfId="0" applyNumberFormat="1" applyAlignment="1">
      <alignment horizontal="distributed" vertical="distributed" justifyLastLine="1"/>
    </xf>
    <xf numFmtId="49" fontId="0" fillId="0" borderId="37" xfId="0" applyNumberFormat="1" applyBorder="1" applyAlignment="1">
      <alignment horizontal="distributed" vertical="distributed" justifyLastLine="1"/>
    </xf>
    <xf numFmtId="0" fontId="9" fillId="0" borderId="146" xfId="0" applyFont="1" applyBorder="1" applyAlignment="1">
      <alignment vertical="center"/>
    </xf>
    <xf numFmtId="49" fontId="8" fillId="0" borderId="78" xfId="0" applyNumberFormat="1" applyFont="1" applyBorder="1" applyAlignment="1">
      <alignment horizontal="center" vertical="center"/>
    </xf>
    <xf numFmtId="0" fontId="16" fillId="0" borderId="35" xfId="0" applyFont="1" applyBorder="1" applyAlignment="1">
      <alignment vertical="center"/>
    </xf>
    <xf numFmtId="0" fontId="8" fillId="0" borderId="57" xfId="0" applyFont="1" applyBorder="1" applyAlignment="1">
      <alignment horizontal="distributed" vertical="distributed"/>
    </xf>
    <xf numFmtId="49" fontId="8" fillId="0" borderId="62" xfId="0" applyNumberFormat="1" applyFont="1" applyBorder="1" applyAlignment="1">
      <alignment horizontal="distributed" vertical="center"/>
    </xf>
    <xf numFmtId="0" fontId="8" fillId="0" borderId="79" xfId="0" applyFont="1" applyBorder="1" applyAlignment="1">
      <alignment horizontal="center" vertical="center"/>
    </xf>
    <xf numFmtId="0" fontId="8" fillId="0" borderId="37" xfId="0" applyFont="1" applyBorder="1" applyAlignment="1">
      <alignment horizontal="distributed" vertical="center"/>
    </xf>
    <xf numFmtId="37" fontId="9" fillId="0" borderId="79" xfId="0" applyNumberFormat="1" applyFont="1" applyBorder="1" applyAlignment="1">
      <alignment vertical="center"/>
    </xf>
    <xf numFmtId="0" fontId="8" fillId="0" borderId="107" xfId="0" applyFont="1" applyBorder="1" applyAlignment="1">
      <alignment vertical="center"/>
    </xf>
    <xf numFmtId="37" fontId="9" fillId="0" borderId="15" xfId="0" applyNumberFormat="1" applyFont="1" applyBorder="1" applyAlignment="1">
      <alignment vertical="center"/>
    </xf>
    <xf numFmtId="0" fontId="8" fillId="0" borderId="76" xfId="0" applyFont="1" applyBorder="1" applyAlignment="1">
      <alignment horizontal="distributed" vertical="center"/>
    </xf>
    <xf numFmtId="0" fontId="8" fillId="0" borderId="25" xfId="0" applyFont="1" applyBorder="1" applyAlignment="1">
      <alignment horizontal="distributed" vertical="center" wrapText="1"/>
    </xf>
    <xf numFmtId="49" fontId="8" fillId="0" borderId="1" xfId="0" applyNumberFormat="1" applyFont="1" applyBorder="1" applyAlignment="1">
      <alignment horizontal="distributed" vertical="center" justifyLastLine="1"/>
    </xf>
    <xf numFmtId="0" fontId="8" fillId="0" borderId="37" xfId="0" applyFont="1" applyBorder="1" applyAlignment="1">
      <alignment horizontal="distributed" vertical="center" justifyLastLine="1"/>
    </xf>
    <xf numFmtId="0" fontId="8" fillId="0" borderId="148" xfId="0" applyFont="1" applyBorder="1" applyAlignment="1">
      <alignment horizontal="center" vertical="center"/>
    </xf>
    <xf numFmtId="0" fontId="9" fillId="0" borderId="107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9" fillId="0" borderId="81" xfId="1" applyFont="1" applyBorder="1" applyAlignment="1">
      <alignment vertical="center"/>
    </xf>
    <xf numFmtId="180" fontId="9" fillId="0" borderId="88" xfId="0" applyNumberFormat="1" applyFont="1" applyBorder="1" applyAlignment="1">
      <alignment vertical="center"/>
    </xf>
    <xf numFmtId="180" fontId="9" fillId="0" borderId="86" xfId="0" applyNumberFormat="1" applyFont="1" applyBorder="1" applyAlignment="1">
      <alignment vertical="center"/>
    </xf>
    <xf numFmtId="0" fontId="9" fillId="0" borderId="62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181" fontId="9" fillId="0" borderId="43" xfId="0" applyNumberFormat="1" applyFont="1" applyBorder="1" applyAlignment="1">
      <alignment vertical="center"/>
    </xf>
    <xf numFmtId="181" fontId="9" fillId="0" borderId="44" xfId="0" applyNumberFormat="1" applyFont="1" applyBorder="1" applyAlignment="1">
      <alignment vertical="center"/>
    </xf>
    <xf numFmtId="183" fontId="9" fillId="0" borderId="44" xfId="0" applyNumberFormat="1" applyFont="1" applyBorder="1" applyAlignment="1">
      <alignment vertical="center"/>
    </xf>
    <xf numFmtId="183" fontId="9" fillId="0" borderId="91" xfId="0" applyNumberFormat="1" applyFont="1" applyBorder="1" applyAlignment="1">
      <alignment vertical="center"/>
    </xf>
    <xf numFmtId="38" fontId="9" fillId="0" borderId="91" xfId="0" applyNumberFormat="1" applyFont="1" applyBorder="1" applyAlignment="1">
      <alignment vertical="center"/>
    </xf>
    <xf numFmtId="38" fontId="9" fillId="0" borderId="55" xfId="0" applyNumberFormat="1" applyFont="1" applyBorder="1" applyAlignment="1">
      <alignment vertical="center"/>
    </xf>
    <xf numFmtId="38" fontId="9" fillId="0" borderId="22" xfId="0" applyNumberFormat="1" applyFont="1" applyBorder="1" applyAlignment="1">
      <alignment vertical="center"/>
    </xf>
    <xf numFmtId="38" fontId="9" fillId="0" borderId="145" xfId="0" applyNumberFormat="1" applyFont="1" applyBorder="1" applyAlignment="1">
      <alignment vertical="center"/>
    </xf>
    <xf numFmtId="38" fontId="9" fillId="0" borderId="20" xfId="0" applyNumberFormat="1" applyFont="1" applyBorder="1" applyAlignment="1">
      <alignment vertical="center"/>
    </xf>
    <xf numFmtId="38" fontId="9" fillId="0" borderId="55" xfId="1" applyFont="1" applyBorder="1" applyAlignment="1">
      <alignment vertical="center"/>
    </xf>
    <xf numFmtId="38" fontId="9" fillId="0" borderId="151" xfId="1" applyFont="1" applyBorder="1" applyAlignment="1">
      <alignment vertical="center"/>
    </xf>
    <xf numFmtId="38" fontId="9" fillId="0" borderId="86" xfId="1" applyFont="1" applyBorder="1" applyAlignment="1">
      <alignment vertical="center"/>
    </xf>
    <xf numFmtId="38" fontId="9" fillId="0" borderId="152" xfId="1" applyFont="1" applyBorder="1" applyAlignment="1">
      <alignment vertical="center"/>
    </xf>
    <xf numFmtId="38" fontId="9" fillId="0" borderId="144" xfId="1" applyFont="1" applyBorder="1" applyAlignment="1">
      <alignment vertical="center"/>
    </xf>
    <xf numFmtId="38" fontId="9" fillId="0" borderId="5" xfId="1" applyFont="1" applyBorder="1" applyAlignment="1">
      <alignment vertical="center"/>
    </xf>
    <xf numFmtId="0" fontId="16" fillId="0" borderId="153" xfId="0" applyFont="1" applyBorder="1"/>
    <xf numFmtId="38" fontId="9" fillId="0" borderId="154" xfId="1" applyFont="1" applyBorder="1" applyAlignment="1">
      <alignment vertical="center"/>
    </xf>
    <xf numFmtId="0" fontId="8" fillId="0" borderId="113" xfId="0" applyFont="1" applyBorder="1" applyAlignment="1">
      <alignment horizontal="distributed" vertical="center"/>
    </xf>
    <xf numFmtId="0" fontId="8" fillId="0" borderId="60" xfId="0" applyFont="1" applyBorder="1" applyAlignment="1">
      <alignment horizontal="center" vertical="center" shrinkToFit="1"/>
    </xf>
    <xf numFmtId="38" fontId="9" fillId="0" borderId="107" xfId="1" applyFont="1" applyBorder="1" applyAlignment="1" applyProtection="1">
      <alignment vertical="center"/>
    </xf>
    <xf numFmtId="38" fontId="9" fillId="0" borderId="107" xfId="1" applyFont="1" applyBorder="1" applyAlignment="1">
      <alignment vertical="center"/>
    </xf>
    <xf numFmtId="49" fontId="8" fillId="0" borderId="62" xfId="0" applyNumberFormat="1" applyFont="1" applyBorder="1" applyAlignment="1">
      <alignment vertical="center"/>
    </xf>
    <xf numFmtId="49" fontId="8" fillId="0" borderId="63" xfId="0" applyNumberFormat="1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6" fillId="0" borderId="126" xfId="0" applyFont="1" applyBorder="1" applyAlignment="1">
      <alignment vertical="center"/>
    </xf>
    <xf numFmtId="0" fontId="10" fillId="0" borderId="71" xfId="0" applyFont="1" applyBorder="1" applyAlignment="1">
      <alignment horizontal="center" vertical="center"/>
    </xf>
    <xf numFmtId="0" fontId="8" fillId="0" borderId="157" xfId="0" applyFont="1" applyBorder="1" applyAlignment="1">
      <alignment vertical="center"/>
    </xf>
    <xf numFmtId="0" fontId="8" fillId="0" borderId="158" xfId="0" applyFont="1" applyBorder="1" applyAlignment="1">
      <alignment horizontal="distributed" vertical="center"/>
    </xf>
    <xf numFmtId="0" fontId="16" fillId="0" borderId="159" xfId="0" applyFont="1" applyBorder="1" applyAlignment="1">
      <alignment vertical="center"/>
    </xf>
    <xf numFmtId="49" fontId="8" fillId="0" borderId="113" xfId="0" applyNumberFormat="1" applyFont="1" applyBorder="1" applyAlignment="1">
      <alignment horizontal="distributed" vertical="distributed"/>
    </xf>
    <xf numFmtId="0" fontId="8" fillId="0" borderId="161" xfId="0" applyFont="1" applyBorder="1" applyAlignment="1">
      <alignment horizontal="distributed" vertical="distributed"/>
    </xf>
    <xf numFmtId="0" fontId="16" fillId="0" borderId="162" xfId="0" applyFont="1" applyBorder="1" applyAlignment="1">
      <alignment vertical="center"/>
    </xf>
    <xf numFmtId="49" fontId="8" fillId="0" borderId="0" xfId="0" applyNumberFormat="1" applyFont="1" applyAlignment="1">
      <alignment vertical="distributed"/>
    </xf>
    <xf numFmtId="49" fontId="8" fillId="0" borderId="70" xfId="0" applyNumberFormat="1" applyFont="1" applyBorder="1" applyAlignment="1">
      <alignment horizontal="center" vertical="distributed"/>
    </xf>
    <xf numFmtId="49" fontId="8" fillId="0" borderId="0" xfId="0" applyNumberFormat="1" applyFont="1" applyAlignment="1">
      <alignment horizontal="center" vertical="distributed"/>
    </xf>
    <xf numFmtId="49" fontId="8" fillId="0" borderId="70" xfId="0" applyNumberFormat="1" applyFont="1" applyBorder="1" applyAlignment="1">
      <alignment horizontal="distributed" vertical="distributed"/>
    </xf>
    <xf numFmtId="0" fontId="8" fillId="0" borderId="163" xfId="0" applyFont="1" applyBorder="1" applyAlignment="1">
      <alignment horizontal="distributed" vertical="distributed"/>
    </xf>
    <xf numFmtId="0" fontId="8" fillId="0" borderId="164" xfId="0" applyFont="1" applyBorder="1" applyAlignment="1">
      <alignment vertical="center"/>
    </xf>
    <xf numFmtId="0" fontId="8" fillId="0" borderId="165" xfId="0" applyFont="1" applyBorder="1" applyAlignment="1">
      <alignment horizontal="distributed" vertical="center"/>
    </xf>
    <xf numFmtId="0" fontId="16" fillId="0" borderId="166" xfId="0" applyFont="1" applyBorder="1" applyAlignment="1">
      <alignment vertical="center"/>
    </xf>
    <xf numFmtId="0" fontId="8" fillId="0" borderId="107" xfId="0" quotePrefix="1" applyFont="1" applyBorder="1" applyAlignment="1">
      <alignment horizontal="center" vertical="center"/>
    </xf>
    <xf numFmtId="0" fontId="8" fillId="0" borderId="130" xfId="0" quotePrefix="1" applyFont="1" applyBorder="1" applyAlignment="1">
      <alignment vertical="center"/>
    </xf>
    <xf numFmtId="37" fontId="30" fillId="0" borderId="2" xfId="0" applyNumberFormat="1" applyFont="1" applyBorder="1" applyAlignment="1">
      <alignment horizontal="right" vertical="center"/>
    </xf>
    <xf numFmtId="37" fontId="9" fillId="0" borderId="2" xfId="0" applyNumberFormat="1" applyFont="1" applyBorder="1" applyAlignment="1">
      <alignment horizontal="right" vertical="center"/>
    </xf>
    <xf numFmtId="0" fontId="9" fillId="0" borderId="57" xfId="0" applyFont="1" applyBorder="1" applyAlignment="1">
      <alignment horizontal="center" vertical="center"/>
    </xf>
    <xf numFmtId="0" fontId="9" fillId="0" borderId="136" xfId="0" applyFont="1" applyBorder="1" applyAlignment="1">
      <alignment vertical="center"/>
    </xf>
    <xf numFmtId="0" fontId="9" fillId="0" borderId="155" xfId="0" applyFont="1" applyBorder="1" applyAlignment="1">
      <alignment vertical="center"/>
    </xf>
    <xf numFmtId="0" fontId="9" fillId="0" borderId="137" xfId="0" applyFont="1" applyBorder="1" applyAlignment="1">
      <alignment vertical="center"/>
    </xf>
    <xf numFmtId="0" fontId="9" fillId="0" borderId="173" xfId="0" applyFont="1" applyBorder="1" applyAlignment="1">
      <alignment vertical="center"/>
    </xf>
    <xf numFmtId="0" fontId="9" fillId="0" borderId="179" xfId="0" applyFont="1" applyBorder="1" applyAlignment="1">
      <alignment horizontal="center" vertical="center"/>
    </xf>
    <xf numFmtId="0" fontId="8" fillId="0" borderId="18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distributed" vertical="center"/>
    </xf>
    <xf numFmtId="0" fontId="13" fillId="0" borderId="0" xfId="0" applyFont="1" applyAlignment="1">
      <alignment horizontal="left" vertical="top"/>
    </xf>
    <xf numFmtId="0" fontId="8" fillId="0" borderId="35" xfId="0" applyFont="1" applyBorder="1" applyAlignment="1">
      <alignment horizontal="distributed" vertical="center"/>
    </xf>
    <xf numFmtId="186" fontId="0" fillId="0" borderId="0" xfId="0" applyNumberFormat="1"/>
    <xf numFmtId="0" fontId="0" fillId="0" borderId="0" xfId="0" quotePrefix="1"/>
    <xf numFmtId="182" fontId="9" fillId="0" borderId="57" xfId="0" applyNumberFormat="1" applyFont="1" applyBorder="1" applyAlignment="1">
      <alignment horizontal="right" vertical="center"/>
    </xf>
    <xf numFmtId="37" fontId="9" fillId="0" borderId="34" xfId="0" applyNumberFormat="1" applyFont="1" applyBorder="1" applyAlignment="1">
      <alignment horizontal="fill" vertical="center"/>
    </xf>
    <xf numFmtId="37" fontId="9" fillId="0" borderId="20" xfId="0" applyNumberFormat="1" applyFont="1" applyBorder="1" applyAlignment="1">
      <alignment horizontal="fill" vertical="center"/>
    </xf>
    <xf numFmtId="37" fontId="9" fillId="0" borderId="39" xfId="0" applyNumberFormat="1" applyFont="1" applyBorder="1"/>
    <xf numFmtId="37" fontId="8" fillId="0" borderId="8" xfId="0" applyNumberFormat="1" applyFont="1" applyBorder="1" applyAlignment="1">
      <alignment horizontal="center" vertical="center"/>
    </xf>
    <xf numFmtId="37" fontId="8" fillId="0" borderId="57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37" fontId="9" fillId="0" borderId="39" xfId="0" applyNumberFormat="1" applyFont="1" applyBorder="1" applyAlignment="1">
      <alignment horizontal="right" vertical="center"/>
    </xf>
    <xf numFmtId="185" fontId="9" fillId="0" borderId="39" xfId="1" applyNumberFormat="1" applyFont="1" applyBorder="1" applyAlignment="1">
      <alignment horizontal="right" vertical="center"/>
    </xf>
    <xf numFmtId="37" fontId="8" fillId="0" borderId="106" xfId="0" applyNumberFormat="1" applyFont="1" applyBorder="1" applyAlignment="1">
      <alignment horizontal="center" vertical="center"/>
    </xf>
    <xf numFmtId="0" fontId="8" fillId="0" borderId="95" xfId="0" applyFont="1" applyBorder="1" applyAlignment="1">
      <alignment horizontal="left" vertical="center"/>
    </xf>
    <xf numFmtId="0" fontId="8" fillId="0" borderId="186" xfId="0" applyFont="1" applyBorder="1" applyAlignment="1">
      <alignment horizontal="left" vertical="center"/>
    </xf>
    <xf numFmtId="178" fontId="9" fillId="0" borderId="10" xfId="0" applyNumberFormat="1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37" fontId="9" fillId="0" borderId="16" xfId="0" applyNumberFormat="1" applyFont="1" applyBorder="1" applyAlignment="1">
      <alignment vertical="center"/>
    </xf>
    <xf numFmtId="0" fontId="8" fillId="0" borderId="141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9" fillId="0" borderId="47" xfId="0" applyFont="1" applyBorder="1" applyAlignment="1">
      <alignment vertical="center"/>
    </xf>
    <xf numFmtId="0" fontId="8" fillId="0" borderId="141" xfId="0" applyFont="1" applyBorder="1" applyAlignment="1">
      <alignment horizontal="left" vertical="center" wrapText="1"/>
    </xf>
    <xf numFmtId="178" fontId="9" fillId="0" borderId="47" xfId="0" applyNumberFormat="1" applyFont="1" applyBorder="1" applyAlignment="1">
      <alignment horizontal="left" vertical="center"/>
    </xf>
    <xf numFmtId="0" fontId="8" fillId="0" borderId="74" xfId="0" quotePrefix="1" applyFont="1" applyBorder="1" applyAlignment="1">
      <alignment horizontal="distributed" vertical="center"/>
    </xf>
    <xf numFmtId="0" fontId="8" fillId="0" borderId="63" xfId="0" quotePrefix="1" applyFont="1" applyBorder="1" applyAlignment="1">
      <alignment horizontal="distributed" vertical="center"/>
    </xf>
    <xf numFmtId="0" fontId="8" fillId="0" borderId="158" xfId="0" quotePrefix="1" applyFont="1" applyBorder="1" applyAlignment="1">
      <alignment horizontal="distributed" vertical="center"/>
    </xf>
    <xf numFmtId="0" fontId="8" fillId="0" borderId="116" xfId="0" quotePrefix="1" applyFont="1" applyBorder="1" applyAlignment="1">
      <alignment horizontal="distributed" vertical="center"/>
    </xf>
    <xf numFmtId="0" fontId="8" fillId="0" borderId="60" xfId="0" quotePrefix="1" applyFont="1" applyBorder="1" applyAlignment="1">
      <alignment horizontal="distributed" vertical="center"/>
    </xf>
    <xf numFmtId="37" fontId="9" fillId="0" borderId="21" xfId="0" applyNumberFormat="1" applyFont="1" applyBorder="1"/>
    <xf numFmtId="37" fontId="9" fillId="0" borderId="22" xfId="0" applyNumberFormat="1" applyFont="1" applyBorder="1"/>
    <xf numFmtId="37" fontId="9" fillId="0" borderId="160" xfId="0" applyNumberFormat="1" applyFont="1" applyBorder="1"/>
    <xf numFmtId="37" fontId="9" fillId="0" borderId="23" xfId="0" applyNumberFormat="1" applyFont="1" applyBorder="1"/>
    <xf numFmtId="37" fontId="9" fillId="0" borderId="24" xfId="0" applyNumberFormat="1" applyFont="1" applyBorder="1"/>
    <xf numFmtId="37" fontId="9" fillId="0" borderId="111" xfId="0" applyNumberFormat="1" applyFont="1" applyBorder="1"/>
    <xf numFmtId="37" fontId="9" fillId="0" borderId="51" xfId="0" applyNumberFormat="1" applyFont="1" applyBorder="1"/>
    <xf numFmtId="37" fontId="9" fillId="0" borderId="156" xfId="0" applyNumberFormat="1" applyFont="1" applyBorder="1"/>
    <xf numFmtId="37" fontId="9" fillId="0" borderId="61" xfId="0" applyNumberFormat="1" applyFont="1" applyBorder="1"/>
    <xf numFmtId="37" fontId="9" fillId="0" borderId="10" xfId="0" applyNumberFormat="1" applyFont="1" applyBorder="1"/>
    <xf numFmtId="37" fontId="9" fillId="0" borderId="167" xfId="0" applyNumberFormat="1" applyFont="1" applyBorder="1"/>
    <xf numFmtId="37" fontId="9" fillId="0" borderId="12" xfId="0" applyNumberFormat="1" applyFont="1" applyBorder="1"/>
    <xf numFmtId="37" fontId="9" fillId="0" borderId="31" xfId="0" applyNumberFormat="1" applyFont="1" applyBorder="1"/>
    <xf numFmtId="177" fontId="9" fillId="0" borderId="169" xfId="0" applyNumberFormat="1" applyFont="1" applyBorder="1"/>
    <xf numFmtId="37" fontId="9" fillId="0" borderId="169" xfId="0" applyNumberFormat="1" applyFont="1" applyBorder="1"/>
    <xf numFmtId="177" fontId="9" fillId="0" borderId="79" xfId="0" applyNumberFormat="1" applyFont="1" applyBorder="1"/>
    <xf numFmtId="37" fontId="9" fillId="0" borderId="74" xfId="0" applyNumberFormat="1" applyFont="1" applyBorder="1" applyAlignment="1">
      <alignment horizontal="right"/>
    </xf>
    <xf numFmtId="37" fontId="9" fillId="0" borderId="24" xfId="0" applyNumberFormat="1" applyFont="1" applyBorder="1" applyAlignment="1">
      <alignment horizontal="right"/>
    </xf>
    <xf numFmtId="37" fontId="9" fillId="0" borderId="23" xfId="0" applyNumberFormat="1" applyFont="1" applyBorder="1" applyAlignment="1">
      <alignment horizontal="right"/>
    </xf>
    <xf numFmtId="37" fontId="9" fillId="0" borderId="171" xfId="0" applyNumberFormat="1" applyFont="1" applyBorder="1" applyAlignment="1">
      <alignment horizontal="right"/>
    </xf>
    <xf numFmtId="37" fontId="9" fillId="0" borderId="22" xfId="0" applyNumberFormat="1" applyFont="1" applyBorder="1" applyAlignment="1">
      <alignment horizontal="right"/>
    </xf>
    <xf numFmtId="37" fontId="9" fillId="0" borderId="51" xfId="0" applyNumberFormat="1" applyFont="1" applyBorder="1" applyAlignment="1">
      <alignment horizontal="right"/>
    </xf>
    <xf numFmtId="37" fontId="9" fillId="0" borderId="167" xfId="0" applyNumberFormat="1" applyFont="1" applyBorder="1" applyAlignment="1">
      <alignment horizontal="right"/>
    </xf>
    <xf numFmtId="37" fontId="9" fillId="0" borderId="111" xfId="0" applyNumberFormat="1" applyFont="1" applyBorder="1" applyAlignment="1">
      <alignment horizontal="right"/>
    </xf>
    <xf numFmtId="0" fontId="9" fillId="0" borderId="43" xfId="0" quotePrefix="1" applyFont="1" applyBorder="1"/>
    <xf numFmtId="177" fontId="9" fillId="0" borderId="44" xfId="0" applyNumberFormat="1" applyFont="1" applyBorder="1"/>
    <xf numFmtId="177" fontId="9" fillId="0" borderId="187" xfId="0" applyNumberFormat="1" applyFont="1" applyBorder="1"/>
    <xf numFmtId="177" fontId="9" fillId="0" borderId="91" xfId="0" applyNumberFormat="1" applyFont="1" applyBorder="1"/>
    <xf numFmtId="177" fontId="9" fillId="0" borderId="103" xfId="0" applyNumberFormat="1" applyFont="1" applyBorder="1"/>
    <xf numFmtId="177" fontId="9" fillId="0" borderId="30" xfId="0" applyNumberFormat="1" applyFont="1" applyBorder="1"/>
    <xf numFmtId="177" fontId="9" fillId="0" borderId="31" xfId="0" applyNumberFormat="1" applyFont="1" applyBorder="1"/>
    <xf numFmtId="177" fontId="9" fillId="0" borderId="147" xfId="0" applyNumberFormat="1" applyFont="1" applyBorder="1"/>
    <xf numFmtId="177" fontId="9" fillId="0" borderId="91" xfId="0" applyNumberFormat="1" applyFont="1" applyBorder="1" applyAlignment="1">
      <alignment horizontal="right"/>
    </xf>
    <xf numFmtId="177" fontId="9" fillId="0" borderId="103" xfId="0" applyNumberFormat="1" applyFont="1" applyBorder="1" applyAlignment="1">
      <alignment horizontal="right"/>
    </xf>
    <xf numFmtId="177" fontId="9" fillId="0" borderId="107" xfId="0" applyNumberFormat="1" applyFont="1" applyBorder="1"/>
    <xf numFmtId="177" fontId="9" fillId="0" borderId="164" xfId="0" applyNumberFormat="1" applyFont="1" applyBorder="1"/>
    <xf numFmtId="177" fontId="9" fillId="0" borderId="102" xfId="0" applyNumberFormat="1" applyFont="1" applyBorder="1"/>
    <xf numFmtId="177" fontId="9" fillId="0" borderId="101" xfId="0" applyNumberFormat="1" applyFont="1" applyBorder="1"/>
    <xf numFmtId="177" fontId="9" fillId="0" borderId="132" xfId="0" applyNumberFormat="1" applyFont="1" applyBorder="1"/>
    <xf numFmtId="177" fontId="9" fillId="0" borderId="162" xfId="0" applyNumberFormat="1" applyFont="1" applyBorder="1"/>
    <xf numFmtId="177" fontId="9" fillId="0" borderId="161" xfId="0" applyNumberFormat="1" applyFont="1" applyBorder="1"/>
    <xf numFmtId="177" fontId="9" fillId="0" borderId="168" xfId="0" applyNumberFormat="1" applyFont="1" applyBorder="1"/>
    <xf numFmtId="37" fontId="9" fillId="0" borderId="44" xfId="0" applyNumberFormat="1" applyFont="1" applyBorder="1"/>
    <xf numFmtId="37" fontId="9" fillId="0" borderId="103" xfId="0" applyNumberFormat="1" applyFont="1" applyBorder="1"/>
    <xf numFmtId="37" fontId="9" fillId="0" borderId="91" xfId="0" applyNumberFormat="1" applyFont="1" applyBorder="1"/>
    <xf numFmtId="37" fontId="9" fillId="0" borderId="107" xfId="0" applyNumberFormat="1" applyFont="1" applyBorder="1"/>
    <xf numFmtId="37" fontId="9" fillId="0" borderId="164" xfId="0" applyNumberFormat="1" applyFont="1" applyBorder="1"/>
    <xf numFmtId="37" fontId="9" fillId="0" borderId="101" xfId="0" applyNumberFormat="1" applyFont="1" applyBorder="1"/>
    <xf numFmtId="37" fontId="9" fillId="0" borderId="132" xfId="0" applyNumberFormat="1" applyFont="1" applyBorder="1"/>
    <xf numFmtId="37" fontId="9" fillId="0" borderId="162" xfId="0" applyNumberFormat="1" applyFont="1" applyBorder="1"/>
    <xf numFmtId="37" fontId="10" fillId="0" borderId="102" xfId="0" applyNumberFormat="1" applyFont="1" applyBorder="1"/>
    <xf numFmtId="37" fontId="10" fillId="0" borderId="101" xfId="0" applyNumberFormat="1" applyFont="1" applyBorder="1"/>
    <xf numFmtId="37" fontId="10" fillId="0" borderId="65" xfId="0" applyNumberFormat="1" applyFont="1" applyBorder="1"/>
    <xf numFmtId="37" fontId="10" fillId="0" borderId="162" xfId="0" applyNumberFormat="1" applyFont="1" applyBorder="1"/>
    <xf numFmtId="37" fontId="10" fillId="0" borderId="132" xfId="0" applyNumberFormat="1" applyFont="1" applyBorder="1"/>
    <xf numFmtId="37" fontId="10" fillId="0" borderId="166" xfId="0" applyNumberFormat="1" applyFont="1" applyBorder="1"/>
    <xf numFmtId="37" fontId="10" fillId="0" borderId="168" xfId="0" applyNumberFormat="1" applyFont="1" applyBorder="1"/>
    <xf numFmtId="0" fontId="10" fillId="0" borderId="64" xfId="0" applyFont="1" applyBorder="1"/>
    <xf numFmtId="0" fontId="10" fillId="0" borderId="102" xfId="0" applyFont="1" applyBorder="1"/>
    <xf numFmtId="0" fontId="10" fillId="0" borderId="101" xfId="0" applyFont="1" applyBorder="1"/>
    <xf numFmtId="0" fontId="8" fillId="0" borderId="0" xfId="0" applyFont="1" applyAlignment="1">
      <alignment vertical="distributed"/>
    </xf>
    <xf numFmtId="0" fontId="9" fillId="0" borderId="34" xfId="0" applyFont="1" applyBorder="1" applyAlignment="1">
      <alignment vertical="center"/>
    </xf>
    <xf numFmtId="0" fontId="9" fillId="0" borderId="62" xfId="0" applyFont="1" applyBorder="1" applyAlignment="1">
      <alignment horizontal="center" vertical="center"/>
    </xf>
    <xf numFmtId="180" fontId="9" fillId="0" borderId="43" xfId="0" applyNumberFormat="1" applyFont="1" applyBorder="1" applyAlignment="1">
      <alignment vertical="center"/>
    </xf>
    <xf numFmtId="180" fontId="9" fillId="0" borderId="44" xfId="0" applyNumberFormat="1" applyFont="1" applyBorder="1" applyAlignment="1">
      <alignment vertical="center"/>
    </xf>
    <xf numFmtId="38" fontId="17" fillId="0" borderId="62" xfId="1" applyFont="1" applyBorder="1" applyAlignment="1">
      <alignment horizontal="right" vertical="top"/>
    </xf>
    <xf numFmtId="38" fontId="17" fillId="0" borderId="63" xfId="1" applyFont="1" applyBorder="1" applyAlignment="1">
      <alignment horizontal="right" vertical="top"/>
    </xf>
    <xf numFmtId="38" fontId="17" fillId="0" borderId="88" xfId="1" applyFont="1" applyBorder="1" applyAlignment="1">
      <alignment horizontal="right" vertical="top"/>
    </xf>
    <xf numFmtId="38" fontId="17" fillId="0" borderId="86" xfId="1" applyFont="1" applyBorder="1" applyAlignment="1">
      <alignment horizontal="right" vertical="top"/>
    </xf>
    <xf numFmtId="0" fontId="9" fillId="0" borderId="130" xfId="0" applyFont="1" applyBorder="1" applyAlignment="1">
      <alignment vertical="center"/>
    </xf>
    <xf numFmtId="0" fontId="9" fillId="0" borderId="130" xfId="0" applyFont="1" applyBorder="1" applyAlignment="1">
      <alignment horizontal="center" vertical="center"/>
    </xf>
    <xf numFmtId="0" fontId="8" fillId="0" borderId="148" xfId="0" applyFont="1" applyBorder="1" applyAlignment="1">
      <alignment vertical="center"/>
    </xf>
    <xf numFmtId="0" fontId="8" fillId="0" borderId="96" xfId="0" applyFont="1" applyBorder="1" applyAlignment="1">
      <alignment vertical="center"/>
    </xf>
    <xf numFmtId="0" fontId="8" fillId="0" borderId="99" xfId="0" applyFont="1" applyBorder="1" applyAlignment="1">
      <alignment vertical="center"/>
    </xf>
    <xf numFmtId="0" fontId="9" fillId="0" borderId="130" xfId="0" applyFont="1" applyBorder="1" applyAlignment="1">
      <alignment horizontal="left" vertical="center"/>
    </xf>
    <xf numFmtId="181" fontId="9" fillId="0" borderId="107" xfId="0" applyNumberFormat="1" applyFont="1" applyBorder="1" applyAlignment="1">
      <alignment vertical="center"/>
    </xf>
    <xf numFmtId="38" fontId="17" fillId="0" borderId="135" xfId="1" applyFont="1" applyBorder="1" applyAlignment="1">
      <alignment horizontal="right" vertical="top"/>
    </xf>
    <xf numFmtId="38" fontId="17" fillId="0" borderId="85" xfId="1" applyFont="1" applyBorder="1" applyAlignment="1">
      <alignment horizontal="right" vertical="top"/>
    </xf>
    <xf numFmtId="0" fontId="9" fillId="0" borderId="0" xfId="0" applyFont="1" applyAlignment="1">
      <alignment vertical="center"/>
    </xf>
    <xf numFmtId="38" fontId="9" fillId="0" borderId="79" xfId="1" applyFont="1" applyBorder="1" applyAlignment="1">
      <alignment vertical="center"/>
    </xf>
    <xf numFmtId="37" fontId="9" fillId="0" borderId="78" xfId="0" applyNumberFormat="1" applyFont="1" applyBorder="1" applyAlignment="1">
      <alignment vertical="center"/>
    </xf>
    <xf numFmtId="0" fontId="9" fillId="0" borderId="79" xfId="0" applyFont="1" applyBorder="1" applyAlignment="1">
      <alignment vertical="center"/>
    </xf>
    <xf numFmtId="37" fontId="9" fillId="0" borderId="0" xfId="0" applyNumberFormat="1" applyFont="1" applyAlignment="1">
      <alignment vertical="center"/>
    </xf>
    <xf numFmtId="38" fontId="17" fillId="0" borderId="151" xfId="1" applyFont="1" applyBorder="1" applyAlignment="1">
      <alignment horizontal="right" vertical="top"/>
    </xf>
    <xf numFmtId="0" fontId="9" fillId="0" borderId="134" xfId="0" applyFont="1" applyBorder="1" applyAlignment="1">
      <alignment horizontal="center" vertical="center"/>
    </xf>
    <xf numFmtId="0" fontId="9" fillId="0" borderId="134" xfId="0" applyFont="1" applyBorder="1" applyAlignment="1">
      <alignment vertical="center"/>
    </xf>
    <xf numFmtId="37" fontId="9" fillId="0" borderId="134" xfId="0" applyNumberFormat="1" applyFont="1" applyBorder="1" applyAlignment="1">
      <alignment vertical="center"/>
    </xf>
    <xf numFmtId="0" fontId="9" fillId="0" borderId="89" xfId="0" applyFont="1" applyBorder="1" applyAlignment="1">
      <alignment vertical="center"/>
    </xf>
    <xf numFmtId="37" fontId="9" fillId="0" borderId="46" xfId="0" applyNumberFormat="1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9" fillId="0" borderId="130" xfId="0" applyFont="1" applyBorder="1" applyAlignment="1">
      <alignment horizontal="distributed" vertical="center"/>
    </xf>
    <xf numFmtId="183" fontId="9" fillId="0" borderId="107" xfId="0" applyNumberFormat="1" applyFont="1" applyBorder="1" applyAlignment="1">
      <alignment vertical="center"/>
    </xf>
    <xf numFmtId="0" fontId="8" fillId="0" borderId="34" xfId="0" applyFont="1" applyBorder="1" applyAlignment="1">
      <alignment vertical="distributed"/>
    </xf>
    <xf numFmtId="0" fontId="9" fillId="0" borderId="34" xfId="0" applyFont="1" applyBorder="1" applyAlignment="1">
      <alignment horizontal="distributed" vertical="center"/>
    </xf>
    <xf numFmtId="183" fontId="9" fillId="0" borderId="20" xfId="0" applyNumberFormat="1" applyFont="1" applyBorder="1" applyAlignment="1">
      <alignment vertical="center"/>
    </xf>
    <xf numFmtId="0" fontId="8" fillId="0" borderId="37" xfId="0" applyFont="1" applyBorder="1" applyAlignment="1">
      <alignment vertical="distributed"/>
    </xf>
    <xf numFmtId="0" fontId="8" fillId="0" borderId="1" xfId="0" applyFont="1" applyBorder="1" applyAlignment="1">
      <alignment vertical="distributed" textRotation="255"/>
    </xf>
    <xf numFmtId="0" fontId="8" fillId="0" borderId="37" xfId="0" applyFont="1" applyBorder="1" applyAlignment="1">
      <alignment vertical="distributed" textRotation="255"/>
    </xf>
    <xf numFmtId="0" fontId="8" fillId="0" borderId="138" xfId="0" applyFont="1" applyBorder="1" applyAlignment="1">
      <alignment vertical="center"/>
    </xf>
    <xf numFmtId="0" fontId="9" fillId="0" borderId="84" xfId="0" applyFont="1" applyBorder="1" applyAlignment="1">
      <alignment horizontal="left" vertical="center"/>
    </xf>
    <xf numFmtId="181" fontId="9" fillId="0" borderId="56" xfId="0" applyNumberFormat="1" applyFont="1" applyBorder="1" applyAlignment="1">
      <alignment vertical="center"/>
    </xf>
    <xf numFmtId="0" fontId="9" fillId="0" borderId="63" xfId="0" applyFont="1" applyBorder="1" applyAlignment="1">
      <alignment vertical="center" shrinkToFit="1"/>
    </xf>
    <xf numFmtId="0" fontId="9" fillId="0" borderId="84" xfId="0" applyFont="1" applyBorder="1" applyAlignment="1">
      <alignment horizontal="center" vertical="center"/>
    </xf>
    <xf numFmtId="0" fontId="9" fillId="0" borderId="133" xfId="0" applyFont="1" applyBorder="1" applyAlignment="1">
      <alignment vertical="center"/>
    </xf>
    <xf numFmtId="0" fontId="17" fillId="0" borderId="149" xfId="0" applyFont="1" applyBorder="1" applyAlignment="1">
      <alignment horizontal="right" vertical="top"/>
    </xf>
    <xf numFmtId="0" fontId="7" fillId="0" borderId="185" xfId="0" applyFont="1" applyBorder="1" applyAlignment="1">
      <alignment horizontal="center" vertical="center"/>
    </xf>
    <xf numFmtId="38" fontId="9" fillId="0" borderId="62" xfId="1" applyFont="1" applyBorder="1" applyAlignment="1" applyProtection="1">
      <alignment vertical="center"/>
    </xf>
    <xf numFmtId="38" fontId="9" fillId="0" borderId="63" xfId="1" applyFont="1" applyBorder="1" applyAlignment="1" applyProtection="1">
      <alignment vertical="center"/>
    </xf>
    <xf numFmtId="0" fontId="13" fillId="0" borderId="0" xfId="0" applyFont="1" applyAlignment="1">
      <alignment horizontal="center" vertical="top"/>
    </xf>
    <xf numFmtId="38" fontId="10" fillId="0" borderId="25" xfId="1" applyFont="1" applyBorder="1" applyAlignment="1" applyProtection="1">
      <alignment vertical="center"/>
    </xf>
    <xf numFmtId="38" fontId="9" fillId="0" borderId="94" xfId="1" applyFont="1" applyBorder="1" applyAlignment="1">
      <alignment vertical="center"/>
    </xf>
    <xf numFmtId="37" fontId="8" fillId="0" borderId="25" xfId="0" applyNumberFormat="1" applyFont="1" applyBorder="1" applyAlignment="1">
      <alignment horizontal="distributed" vertical="center"/>
    </xf>
    <xf numFmtId="37" fontId="8" fillId="0" borderId="62" xfId="0" applyNumberFormat="1" applyFont="1" applyBorder="1" applyAlignment="1">
      <alignment horizontal="distributed" vertical="center"/>
    </xf>
    <xf numFmtId="37" fontId="8" fillId="0" borderId="63" xfId="0" applyNumberFormat="1" applyFont="1" applyBorder="1" applyAlignment="1">
      <alignment horizontal="distributed" vertical="center"/>
    </xf>
    <xf numFmtId="37" fontId="8" fillId="0" borderId="130" xfId="0" applyNumberFormat="1" applyFont="1" applyBorder="1" applyAlignment="1">
      <alignment horizontal="distributed" vertical="center"/>
    </xf>
    <xf numFmtId="38" fontId="9" fillId="0" borderId="130" xfId="1" applyFont="1" applyBorder="1" applyAlignment="1" applyProtection="1">
      <alignment vertical="center"/>
    </xf>
    <xf numFmtId="38" fontId="9" fillId="0" borderId="78" xfId="1" applyFont="1" applyBorder="1" applyAlignment="1">
      <alignment vertical="center"/>
    </xf>
    <xf numFmtId="38" fontId="10" fillId="0" borderId="62" xfId="1" applyFont="1" applyBorder="1" applyAlignment="1">
      <alignment vertical="center"/>
    </xf>
    <xf numFmtId="38" fontId="10" fillId="0" borderId="63" xfId="1" applyFont="1" applyBorder="1" applyAlignment="1">
      <alignment vertical="center"/>
    </xf>
    <xf numFmtId="38" fontId="10" fillId="0" borderId="130" xfId="1" applyFont="1" applyBorder="1" applyAlignment="1">
      <alignment vertical="center"/>
    </xf>
    <xf numFmtId="38" fontId="10" fillId="0" borderId="62" xfId="1" applyFont="1" applyBorder="1" applyAlignment="1" applyProtection="1">
      <alignment vertical="center"/>
    </xf>
    <xf numFmtId="38" fontId="10" fillId="0" borderId="63" xfId="1" applyFont="1" applyBorder="1" applyAlignment="1" applyProtection="1">
      <alignment vertical="center"/>
    </xf>
    <xf numFmtId="38" fontId="10" fillId="0" borderId="130" xfId="1" applyFont="1" applyBorder="1" applyAlignment="1" applyProtection="1">
      <alignment vertical="center"/>
    </xf>
    <xf numFmtId="37" fontId="9" fillId="0" borderId="63" xfId="0" applyNumberFormat="1" applyFont="1" applyBorder="1" applyAlignment="1">
      <alignment vertical="center"/>
    </xf>
    <xf numFmtId="37" fontId="9" fillId="0" borderId="130" xfId="0" applyNumberFormat="1" applyFont="1" applyBorder="1" applyAlignment="1">
      <alignment vertical="center"/>
    </xf>
    <xf numFmtId="0" fontId="8" fillId="0" borderId="132" xfId="0" applyFont="1" applyBorder="1" applyAlignment="1">
      <alignment vertical="center"/>
    </xf>
    <xf numFmtId="37" fontId="9" fillId="0" borderId="64" xfId="0" applyNumberFormat="1" applyFont="1" applyBorder="1" applyAlignment="1">
      <alignment vertical="center"/>
    </xf>
    <xf numFmtId="37" fontId="10" fillId="0" borderId="101" xfId="0" applyNumberFormat="1" applyFont="1" applyBorder="1" applyAlignment="1">
      <alignment vertical="center"/>
    </xf>
    <xf numFmtId="37" fontId="10" fillId="0" borderId="132" xfId="0" applyNumberFormat="1" applyFont="1" applyBorder="1" applyAlignment="1">
      <alignment vertical="center"/>
    </xf>
    <xf numFmtId="37" fontId="10" fillId="0" borderId="64" xfId="0" applyNumberFormat="1" applyFont="1" applyBorder="1" applyAlignment="1">
      <alignment vertical="center"/>
    </xf>
    <xf numFmtId="0" fontId="10" fillId="0" borderId="173" xfId="0" applyFont="1" applyBorder="1" applyAlignment="1">
      <alignment vertical="center"/>
    </xf>
    <xf numFmtId="0" fontId="10" fillId="0" borderId="155" xfId="0" applyFont="1" applyBorder="1" applyAlignment="1">
      <alignment vertical="center"/>
    </xf>
    <xf numFmtId="0" fontId="10" fillId="0" borderId="151" xfId="0" applyFont="1" applyBorder="1" applyAlignment="1">
      <alignment vertical="center"/>
    </xf>
    <xf numFmtId="0" fontId="10" fillId="0" borderId="86" xfId="0" applyFont="1" applyBorder="1" applyAlignment="1">
      <alignment vertical="center"/>
    </xf>
    <xf numFmtId="0" fontId="10" fillId="0" borderId="150" xfId="0" applyFont="1" applyBorder="1" applyAlignment="1">
      <alignment vertical="center"/>
    </xf>
    <xf numFmtId="0" fontId="10" fillId="0" borderId="88" xfId="0" applyFont="1" applyBorder="1" applyAlignment="1">
      <alignment vertical="center"/>
    </xf>
    <xf numFmtId="0" fontId="10" fillId="0" borderId="52" xfId="0" applyFont="1" applyBorder="1" applyAlignment="1">
      <alignment vertical="center"/>
    </xf>
    <xf numFmtId="38" fontId="9" fillId="0" borderId="78" xfId="1" applyFont="1" applyBorder="1" applyAlignment="1" applyProtection="1">
      <alignment vertical="center"/>
    </xf>
    <xf numFmtId="38" fontId="17" fillId="0" borderId="155" xfId="1" applyFont="1" applyBorder="1" applyAlignment="1" applyProtection="1">
      <alignment horizontal="right" vertical="top"/>
    </xf>
    <xf numFmtId="38" fontId="17" fillId="0" borderId="137" xfId="1" applyFont="1" applyBorder="1" applyAlignment="1" applyProtection="1">
      <alignment horizontal="right" vertical="top"/>
    </xf>
    <xf numFmtId="38" fontId="17" fillId="0" borderId="136" xfId="1" applyFont="1" applyBorder="1" applyAlignment="1" applyProtection="1">
      <alignment horizontal="right" vertical="top"/>
    </xf>
    <xf numFmtId="38" fontId="17" fillId="0" borderId="25" xfId="1" applyFont="1" applyBorder="1" applyAlignment="1" applyProtection="1">
      <alignment horizontal="right" vertical="top"/>
    </xf>
    <xf numFmtId="38" fontId="17" fillId="0" borderId="7" xfId="1" applyFont="1" applyBorder="1" applyAlignment="1" applyProtection="1">
      <alignment horizontal="right" vertical="top"/>
    </xf>
    <xf numFmtId="38" fontId="17" fillId="0" borderId="35" xfId="1" applyFont="1" applyBorder="1" applyAlignment="1" applyProtection="1">
      <alignment horizontal="right" vertical="top"/>
    </xf>
    <xf numFmtId="38" fontId="9" fillId="0" borderId="18" xfId="1" applyFont="1" applyBorder="1" applyAlignment="1">
      <alignment vertical="center"/>
    </xf>
    <xf numFmtId="38" fontId="17" fillId="0" borderId="173" xfId="1" applyFont="1" applyBorder="1" applyAlignment="1" applyProtection="1">
      <alignment horizontal="right" vertical="top"/>
    </xf>
    <xf numFmtId="0" fontId="8" fillId="0" borderId="7" xfId="0" applyFont="1" applyBorder="1" applyAlignment="1">
      <alignment vertical="distributed"/>
    </xf>
    <xf numFmtId="38" fontId="17" fillId="0" borderId="149" xfId="1" applyFont="1" applyBorder="1" applyAlignment="1" applyProtection="1">
      <alignment horizontal="right" vertical="top"/>
    </xf>
    <xf numFmtId="38" fontId="9" fillId="0" borderId="79" xfId="1" applyFont="1" applyBorder="1" applyAlignment="1" applyProtection="1">
      <alignment vertical="center"/>
    </xf>
    <xf numFmtId="38" fontId="17" fillId="0" borderId="0" xfId="1" applyFont="1" applyBorder="1" applyAlignment="1" applyProtection="1">
      <alignment horizontal="right" vertical="top"/>
    </xf>
    <xf numFmtId="38" fontId="17" fillId="0" borderId="139" xfId="1" applyFont="1" applyBorder="1" applyAlignment="1" applyProtection="1">
      <alignment horizontal="right" vertical="top"/>
    </xf>
    <xf numFmtId="0" fontId="8" fillId="0" borderId="78" xfId="0" applyFont="1" applyBorder="1" applyAlignment="1">
      <alignment horizontal="center" vertical="center"/>
    </xf>
    <xf numFmtId="0" fontId="8" fillId="0" borderId="35" xfId="0" applyFont="1" applyBorder="1" applyAlignment="1">
      <alignment vertical="distributed"/>
    </xf>
    <xf numFmtId="38" fontId="17" fillId="0" borderId="63" xfId="1" applyFont="1" applyBorder="1" applyAlignment="1" applyProtection="1">
      <alignment horizontal="right" vertical="top"/>
    </xf>
    <xf numFmtId="38" fontId="17" fillId="0" borderId="86" xfId="1" applyFont="1" applyBorder="1" applyAlignment="1" applyProtection="1">
      <alignment horizontal="right" vertical="top"/>
    </xf>
    <xf numFmtId="38" fontId="10" fillId="0" borderId="44" xfId="1" applyFont="1" applyBorder="1" applyAlignment="1">
      <alignment vertical="center"/>
    </xf>
    <xf numFmtId="0" fontId="0" fillId="0" borderId="44" xfId="0" applyBorder="1"/>
    <xf numFmtId="38" fontId="17" fillId="0" borderId="130" xfId="1" applyFont="1" applyBorder="1" applyAlignment="1" applyProtection="1">
      <alignment horizontal="right" vertical="top"/>
    </xf>
    <xf numFmtId="38" fontId="17" fillId="0" borderId="150" xfId="1" applyFont="1" applyBorder="1" applyAlignment="1" applyProtection="1">
      <alignment horizontal="right" vertical="top"/>
    </xf>
    <xf numFmtId="38" fontId="17" fillId="0" borderId="73" xfId="1" applyFont="1" applyBorder="1" applyAlignment="1" applyProtection="1">
      <alignment horizontal="right" vertical="top"/>
    </xf>
    <xf numFmtId="38" fontId="17" fillId="0" borderId="87" xfId="1" applyFont="1" applyBorder="1" applyAlignment="1" applyProtection="1">
      <alignment horizontal="right" vertical="top"/>
    </xf>
    <xf numFmtId="49" fontId="8" fillId="0" borderId="0" xfId="0" applyNumberFormat="1" applyFont="1" applyAlignment="1">
      <alignment horizontal="distributed" vertical="center"/>
    </xf>
    <xf numFmtId="49" fontId="8" fillId="0" borderId="0" xfId="0" applyNumberFormat="1" applyFont="1" applyAlignment="1">
      <alignment vertical="center"/>
    </xf>
    <xf numFmtId="0" fontId="8" fillId="0" borderId="63" xfId="0" applyFont="1" applyBorder="1" applyAlignment="1">
      <alignment horizontal="center" vertical="center"/>
    </xf>
    <xf numFmtId="38" fontId="9" fillId="0" borderId="133" xfId="1" applyFont="1" applyBorder="1" applyAlignment="1" applyProtection="1">
      <alignment vertical="center"/>
    </xf>
    <xf numFmtId="38" fontId="10" fillId="0" borderId="79" xfId="1" applyFont="1" applyBorder="1" applyAlignment="1">
      <alignment vertical="center"/>
    </xf>
    <xf numFmtId="37" fontId="8" fillId="0" borderId="79" xfId="0" applyNumberFormat="1" applyFont="1" applyBorder="1" applyAlignment="1">
      <alignment horizontal="center" vertical="center"/>
    </xf>
    <xf numFmtId="37" fontId="8" fillId="0" borderId="44" xfId="0" applyNumberFormat="1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49" fontId="8" fillId="0" borderId="79" xfId="0" applyNumberFormat="1" applyFont="1" applyBorder="1" applyAlignment="1">
      <alignment horizontal="center" vertical="center"/>
    </xf>
    <xf numFmtId="49" fontId="8" fillId="0" borderId="4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49" fontId="8" fillId="0" borderId="130" xfId="0" applyNumberFormat="1" applyFont="1" applyBorder="1" applyAlignment="1">
      <alignment vertical="center"/>
    </xf>
    <xf numFmtId="49" fontId="16" fillId="0" borderId="6" xfId="0" applyNumberFormat="1" applyFont="1" applyBorder="1" applyAlignment="1">
      <alignment horizontal="distributed" vertical="distributed" justifyLastLine="1"/>
    </xf>
    <xf numFmtId="49" fontId="11" fillId="0" borderId="49" xfId="0" applyNumberFormat="1" applyFont="1" applyBorder="1" applyAlignment="1">
      <alignment vertical="distributed" textRotation="255"/>
    </xf>
    <xf numFmtId="49" fontId="11" fillId="0" borderId="35" xfId="0" applyNumberFormat="1" applyFont="1" applyBorder="1" applyAlignment="1">
      <alignment vertical="distributed" textRotation="255"/>
    </xf>
    <xf numFmtId="49" fontId="11" fillId="0" borderId="1" xfId="0" applyNumberFormat="1" applyFont="1" applyBorder="1" applyAlignment="1">
      <alignment vertical="distributed" textRotation="255"/>
    </xf>
    <xf numFmtId="49" fontId="11" fillId="0" borderId="0" xfId="0" applyNumberFormat="1" applyFont="1" applyAlignment="1">
      <alignment vertical="distributed" textRotation="255"/>
    </xf>
    <xf numFmtId="49" fontId="8" fillId="0" borderId="63" xfId="0" applyNumberFormat="1" applyFont="1" applyBorder="1" applyAlignment="1">
      <alignment horizontal="distributed" vertical="center"/>
    </xf>
    <xf numFmtId="38" fontId="17" fillId="0" borderId="62" xfId="1" applyFont="1" applyBorder="1" applyAlignment="1" applyProtection="1">
      <alignment horizontal="right" vertical="top"/>
    </xf>
    <xf numFmtId="38" fontId="17" fillId="0" borderId="88" xfId="1" applyFont="1" applyBorder="1" applyAlignment="1" applyProtection="1">
      <alignment horizontal="right" vertical="top"/>
    </xf>
    <xf numFmtId="49" fontId="8" fillId="0" borderId="107" xfId="0" applyNumberFormat="1" applyFont="1" applyBorder="1" applyAlignment="1">
      <alignment vertical="center"/>
    </xf>
    <xf numFmtId="49" fontId="8" fillId="0" borderId="39" xfId="0" applyNumberFormat="1" applyFont="1" applyBorder="1" applyAlignment="1">
      <alignment vertical="center"/>
    </xf>
    <xf numFmtId="37" fontId="8" fillId="0" borderId="107" xfId="0" applyNumberFormat="1" applyFont="1" applyBorder="1" applyAlignment="1">
      <alignment horizontal="center" vertical="center"/>
    </xf>
    <xf numFmtId="38" fontId="17" fillId="0" borderId="74" xfId="1" applyFont="1" applyBorder="1" applyAlignment="1" applyProtection="1">
      <alignment horizontal="right" vertical="top"/>
    </xf>
    <xf numFmtId="38" fontId="17" fillId="0" borderId="151" xfId="1" applyFont="1" applyBorder="1" applyAlignment="1" applyProtection="1">
      <alignment horizontal="right" vertical="top"/>
    </xf>
    <xf numFmtId="49" fontId="11" fillId="0" borderId="6" xfId="0" applyNumberFormat="1" applyFont="1" applyBorder="1" applyAlignment="1">
      <alignment vertical="distributed" textRotation="255"/>
    </xf>
    <xf numFmtId="49" fontId="11" fillId="0" borderId="7" xfId="0" applyNumberFormat="1" applyFont="1" applyBorder="1" applyAlignment="1">
      <alignment vertical="distributed" textRotation="255"/>
    </xf>
    <xf numFmtId="49" fontId="8" fillId="0" borderId="107" xfId="0" applyNumberFormat="1" applyFont="1" applyBorder="1" applyAlignment="1">
      <alignment horizontal="center" vertical="center" wrapText="1" shrinkToFit="1"/>
    </xf>
    <xf numFmtId="49" fontId="8" fillId="0" borderId="130" xfId="0" applyNumberFormat="1" applyFont="1" applyBorder="1" applyAlignment="1">
      <alignment horizontal="center" vertical="center" wrapText="1" shrinkToFit="1"/>
    </xf>
    <xf numFmtId="0" fontId="8" fillId="0" borderId="132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49" fontId="11" fillId="0" borderId="66" xfId="0" applyNumberFormat="1" applyFont="1" applyBorder="1" applyAlignment="1">
      <alignment vertical="distributed" textRotation="255"/>
    </xf>
    <xf numFmtId="49" fontId="11" fillId="0" borderId="25" xfId="0" applyNumberFormat="1" applyFont="1" applyBorder="1" applyAlignment="1">
      <alignment vertical="distributed" textRotation="255"/>
    </xf>
    <xf numFmtId="49" fontId="8" fillId="0" borderId="37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9" fillId="0" borderId="91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37" fontId="17" fillId="0" borderId="190" xfId="0" applyNumberFormat="1" applyFont="1" applyBorder="1" applyAlignment="1">
      <alignment horizontal="right" vertical="top"/>
    </xf>
    <xf numFmtId="37" fontId="17" fillId="0" borderId="35" xfId="0" applyNumberFormat="1" applyFont="1" applyBorder="1" applyAlignment="1">
      <alignment horizontal="right" vertical="top"/>
    </xf>
    <xf numFmtId="37" fontId="17" fillId="0" borderId="62" xfId="0" applyNumberFormat="1" applyFont="1" applyBorder="1" applyAlignment="1">
      <alignment horizontal="right" vertical="top"/>
    </xf>
    <xf numFmtId="37" fontId="17" fillId="0" borderId="74" xfId="0" applyNumberFormat="1" applyFont="1" applyBorder="1" applyAlignment="1">
      <alignment horizontal="right" vertical="top"/>
    </xf>
    <xf numFmtId="37" fontId="17" fillId="0" borderId="0" xfId="0" applyNumberFormat="1" applyFont="1" applyAlignment="1">
      <alignment horizontal="right" vertical="top"/>
    </xf>
    <xf numFmtId="0" fontId="17" fillId="0" borderId="189" xfId="0" applyFont="1" applyBorder="1" applyAlignment="1">
      <alignment horizontal="right" vertical="top"/>
    </xf>
    <xf numFmtId="0" fontId="17" fillId="0" borderId="192" xfId="0" applyFont="1" applyBorder="1" applyAlignment="1">
      <alignment horizontal="right" vertical="top"/>
    </xf>
    <xf numFmtId="0" fontId="17" fillId="0" borderId="193" xfId="0" applyFont="1" applyBorder="1" applyAlignment="1">
      <alignment horizontal="right" vertical="top"/>
    </xf>
    <xf numFmtId="37" fontId="9" fillId="0" borderId="43" xfId="0" applyNumberFormat="1" applyFont="1" applyBorder="1" applyAlignment="1">
      <alignment horizontal="center" vertical="center"/>
    </xf>
    <xf numFmtId="37" fontId="17" fillId="0" borderId="64" xfId="0" applyNumberFormat="1" applyFont="1" applyBorder="1" applyAlignment="1">
      <alignment horizontal="right" vertical="top"/>
    </xf>
    <xf numFmtId="0" fontId="17" fillId="0" borderId="88" xfId="0" applyFont="1" applyBorder="1" applyAlignment="1">
      <alignment horizontal="right" vertical="top"/>
    </xf>
    <xf numFmtId="0" fontId="8" fillId="0" borderId="0" xfId="0" applyFont="1" applyAlignment="1">
      <alignment textRotation="255"/>
    </xf>
    <xf numFmtId="0" fontId="16" fillId="0" borderId="94" xfId="0" applyFont="1" applyBorder="1" applyAlignment="1">
      <alignment horizontal="distributed" vertical="distributed"/>
    </xf>
    <xf numFmtId="0" fontId="16" fillId="0" borderId="4" xfId="0" applyFont="1" applyBorder="1" applyAlignment="1">
      <alignment horizontal="distributed" vertical="distributed"/>
    </xf>
    <xf numFmtId="0" fontId="8" fillId="0" borderId="4" xfId="0" applyFont="1" applyBorder="1" applyAlignment="1">
      <alignment horizontal="distributed" vertical="distributed"/>
    </xf>
    <xf numFmtId="0" fontId="8" fillId="0" borderId="4" xfId="0" applyFont="1" applyBorder="1" applyAlignment="1">
      <alignment horizontal="distributed" vertical="center"/>
    </xf>
    <xf numFmtId="37" fontId="17" fillId="0" borderId="130" xfId="0" applyNumberFormat="1" applyFont="1" applyBorder="1" applyAlignment="1">
      <alignment horizontal="right" vertical="top"/>
    </xf>
    <xf numFmtId="0" fontId="17" fillId="0" borderId="150" xfId="0" applyFont="1" applyBorder="1" applyAlignment="1">
      <alignment horizontal="right" vertical="top"/>
    </xf>
    <xf numFmtId="0" fontId="17" fillId="0" borderId="87" xfId="0" applyFont="1" applyBorder="1" applyAlignment="1">
      <alignment horizontal="right" vertical="top"/>
    </xf>
    <xf numFmtId="0" fontId="17" fillId="0" borderId="139" xfId="0" applyFont="1" applyBorder="1" applyAlignment="1">
      <alignment horizontal="right" vertical="top"/>
    </xf>
    <xf numFmtId="0" fontId="17" fillId="0" borderId="155" xfId="0" applyFont="1" applyBorder="1" applyAlignment="1">
      <alignment horizontal="right" vertical="top"/>
    </xf>
    <xf numFmtId="0" fontId="17" fillId="0" borderId="173" xfId="0" applyFont="1" applyBorder="1" applyAlignment="1">
      <alignment horizontal="right" vertical="top"/>
    </xf>
    <xf numFmtId="0" fontId="17" fillId="0" borderId="86" xfId="0" applyFont="1" applyBorder="1" applyAlignment="1">
      <alignment horizontal="right" vertical="top"/>
    </xf>
    <xf numFmtId="0" fontId="13" fillId="0" borderId="0" xfId="0" applyFont="1" applyAlignment="1">
      <alignment horizontal="left"/>
    </xf>
    <xf numFmtId="0" fontId="17" fillId="0" borderId="195" xfId="0" applyFont="1" applyBorder="1" applyAlignment="1">
      <alignment horizontal="right" vertical="top"/>
    </xf>
    <xf numFmtId="0" fontId="9" fillId="0" borderId="35" xfId="0" applyFont="1" applyBorder="1" applyAlignment="1">
      <alignment horizontal="center" vertical="center" justifyLastLine="1"/>
    </xf>
    <xf numFmtId="0" fontId="9" fillId="0" borderId="36" xfId="0" applyFont="1" applyBorder="1" applyAlignment="1">
      <alignment horizontal="distributed" vertical="center"/>
    </xf>
    <xf numFmtId="0" fontId="9" fillId="0" borderId="37" xfId="0" applyFont="1" applyBorder="1" applyAlignment="1">
      <alignment horizontal="distributed" vertical="center"/>
    </xf>
    <xf numFmtId="0" fontId="9" fillId="0" borderId="45" xfId="0" applyFont="1" applyBorder="1" applyAlignment="1">
      <alignment horizontal="center" vertical="center" justifyLastLine="1"/>
    </xf>
    <xf numFmtId="0" fontId="9" fillId="0" borderId="73" xfId="0" applyFont="1" applyBorder="1" applyAlignment="1">
      <alignment horizontal="center" vertical="center" justifyLastLine="1"/>
    </xf>
    <xf numFmtId="0" fontId="17" fillId="0" borderId="78" xfId="0" applyFont="1" applyBorder="1" applyAlignment="1">
      <alignment horizontal="center" vertical="center"/>
    </xf>
    <xf numFmtId="0" fontId="0" fillId="0" borderId="94" xfId="0" applyBorder="1"/>
    <xf numFmtId="0" fontId="16" fillId="0" borderId="135" xfId="0" applyFont="1" applyBorder="1" applyAlignment="1">
      <alignment vertical="center"/>
    </xf>
    <xf numFmtId="37" fontId="9" fillId="0" borderId="139" xfId="0" applyNumberFormat="1" applyFont="1" applyBorder="1" applyAlignment="1">
      <alignment horizontal="center" vertical="center"/>
    </xf>
    <xf numFmtId="37" fontId="9" fillId="0" borderId="135" xfId="0" applyNumberFormat="1" applyFont="1" applyBorder="1" applyAlignment="1">
      <alignment horizontal="center" vertical="center"/>
    </xf>
    <xf numFmtId="37" fontId="16" fillId="0" borderId="145" xfId="0" applyNumberFormat="1" applyFont="1" applyBorder="1" applyAlignment="1">
      <alignment vertical="center"/>
    </xf>
    <xf numFmtId="37" fontId="16" fillId="0" borderId="56" xfId="0" applyNumberFormat="1" applyFont="1" applyBorder="1" applyAlignment="1">
      <alignment vertical="center"/>
    </xf>
    <xf numFmtId="37" fontId="16" fillId="0" borderId="44" xfId="0" applyNumberFormat="1" applyFont="1" applyBorder="1" applyAlignment="1">
      <alignment vertical="center"/>
    </xf>
    <xf numFmtId="37" fontId="4" fillId="0" borderId="44" xfId="0" applyNumberFormat="1" applyFont="1" applyBorder="1" applyAlignment="1">
      <alignment vertical="center"/>
    </xf>
    <xf numFmtId="37" fontId="4" fillId="0" borderId="46" xfId="0" applyNumberFormat="1" applyFont="1" applyBorder="1" applyAlignment="1">
      <alignment vertical="center"/>
    </xf>
    <xf numFmtId="37" fontId="9" fillId="0" borderId="85" xfId="0" applyNumberFormat="1" applyFont="1" applyBorder="1" applyAlignment="1">
      <alignment horizontal="center" vertical="center"/>
    </xf>
    <xf numFmtId="37" fontId="9" fillId="0" borderId="86" xfId="0" applyNumberFormat="1" applyFont="1" applyBorder="1" applyAlignment="1">
      <alignment horizontal="center" vertical="center"/>
    </xf>
    <xf numFmtId="37" fontId="9" fillId="0" borderId="90" xfId="0" applyNumberFormat="1" applyFont="1" applyBorder="1" applyAlignment="1">
      <alignment horizontal="center" vertical="center"/>
    </xf>
    <xf numFmtId="37" fontId="9" fillId="0" borderId="52" xfId="0" applyNumberFormat="1" applyFont="1" applyBorder="1" applyAlignment="1">
      <alignment horizontal="center" vertical="center"/>
    </xf>
    <xf numFmtId="37" fontId="9" fillId="0" borderId="151" xfId="0" applyNumberFormat="1" applyFont="1" applyBorder="1" applyAlignment="1">
      <alignment horizontal="center" vertical="center"/>
    </xf>
    <xf numFmtId="0" fontId="10" fillId="0" borderId="57" xfId="0" applyFont="1" applyBorder="1" applyAlignment="1">
      <alignment horizontal="right" vertical="top"/>
    </xf>
    <xf numFmtId="0" fontId="10" fillId="0" borderId="15" xfId="0" applyFont="1" applyBorder="1" applyAlignment="1">
      <alignment horizontal="right" vertical="top"/>
    </xf>
    <xf numFmtId="0" fontId="8" fillId="0" borderId="35" xfId="0" applyFont="1" applyBorder="1" applyAlignment="1">
      <alignment horizontal="distributed" vertical="center" wrapText="1"/>
    </xf>
    <xf numFmtId="0" fontId="10" fillId="0" borderId="36" xfId="0" applyFont="1" applyBorder="1" applyAlignment="1">
      <alignment horizontal="right" vertical="top"/>
    </xf>
    <xf numFmtId="0" fontId="16" fillId="0" borderId="4" xfId="0" applyFont="1" applyBorder="1"/>
    <xf numFmtId="0" fontId="8" fillId="0" borderId="4" xfId="0" applyFont="1" applyBorder="1" applyAlignment="1">
      <alignment horizontal="distributed" vertical="center" wrapText="1"/>
    </xf>
    <xf numFmtId="37" fontId="9" fillId="0" borderId="4" xfId="0" applyNumberFormat="1" applyFont="1" applyBorder="1" applyAlignment="1">
      <alignment vertical="center"/>
    </xf>
    <xf numFmtId="0" fontId="0" fillId="0" borderId="198" xfId="0" applyBorder="1" applyAlignment="1">
      <alignment horizontal="distributed" vertical="distributed" textRotation="255" justifyLastLine="1"/>
    </xf>
    <xf numFmtId="0" fontId="8" fillId="0" borderId="198" xfId="0" applyFont="1" applyBorder="1" applyAlignment="1">
      <alignment horizontal="distributed" vertical="distributed"/>
    </xf>
    <xf numFmtId="0" fontId="8" fillId="0" borderId="198" xfId="0" applyFont="1" applyBorder="1" applyAlignment="1">
      <alignment vertical="center"/>
    </xf>
    <xf numFmtId="0" fontId="16" fillId="0" borderId="197" xfId="0" applyFont="1" applyBorder="1" applyAlignment="1">
      <alignment vertical="center"/>
    </xf>
    <xf numFmtId="49" fontId="8" fillId="0" borderId="25" xfId="0" applyNumberFormat="1" applyFont="1" applyBorder="1" applyAlignment="1">
      <alignment horizontal="distributed" vertical="center"/>
    </xf>
    <xf numFmtId="49" fontId="8" fillId="0" borderId="0" xfId="0" applyNumberFormat="1" applyFont="1" applyAlignment="1">
      <alignment horizontal="center" vertical="center"/>
    </xf>
    <xf numFmtId="49" fontId="8" fillId="0" borderId="113" xfId="0" applyNumberFormat="1" applyFont="1" applyBorder="1" applyAlignment="1">
      <alignment horizontal="center" vertical="center"/>
    </xf>
    <xf numFmtId="49" fontId="8" fillId="0" borderId="70" xfId="0" applyNumberFormat="1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0" xfId="0" applyFont="1" applyAlignment="1">
      <alignment horizontal="distributed" vertical="distributed" textRotation="255"/>
    </xf>
    <xf numFmtId="37" fontId="9" fillId="0" borderId="23" xfId="0" quotePrefix="1" applyNumberFormat="1" applyFont="1" applyBorder="1" applyAlignment="1">
      <alignment horizontal="right"/>
    </xf>
    <xf numFmtId="0" fontId="8" fillId="0" borderId="57" xfId="0" applyFont="1" applyBorder="1" applyAlignment="1">
      <alignment horizontal="center" vertical="center"/>
    </xf>
    <xf numFmtId="0" fontId="9" fillId="0" borderId="3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center"/>
    </xf>
    <xf numFmtId="0" fontId="8" fillId="0" borderId="35" xfId="0" applyFont="1" applyBorder="1" applyAlignment="1">
      <alignment horizontal="center" vertical="distributed"/>
    </xf>
    <xf numFmtId="180" fontId="9" fillId="0" borderId="2" xfId="0" applyNumberFormat="1" applyFont="1" applyBorder="1" applyAlignment="1">
      <alignment horizontal="right" vertical="center"/>
    </xf>
    <xf numFmtId="180" fontId="9" fillId="0" borderId="2" xfId="0" applyNumberFormat="1" applyFont="1" applyBorder="1"/>
    <xf numFmtId="179" fontId="9" fillId="0" borderId="33" xfId="0" applyNumberFormat="1" applyFont="1" applyBorder="1" applyAlignment="1">
      <alignment vertical="center"/>
    </xf>
    <xf numFmtId="0" fontId="9" fillId="0" borderId="39" xfId="0" applyFont="1" applyBorder="1" applyAlignment="1">
      <alignment horizontal="right" vertical="center"/>
    </xf>
    <xf numFmtId="0" fontId="9" fillId="0" borderId="33" xfId="0" applyFont="1" applyBorder="1" applyAlignment="1">
      <alignment horizontal="fill" vertical="center"/>
    </xf>
    <xf numFmtId="0" fontId="9" fillId="0" borderId="34" xfId="0" applyFont="1" applyBorder="1" applyAlignment="1">
      <alignment horizontal="fill" vertical="center"/>
    </xf>
    <xf numFmtId="187" fontId="9" fillId="0" borderId="196" xfId="0" applyNumberFormat="1" applyFont="1" applyBorder="1"/>
    <xf numFmtId="37" fontId="9" fillId="0" borderId="196" xfId="0" applyNumberFormat="1" applyFont="1" applyBorder="1"/>
    <xf numFmtId="180" fontId="9" fillId="0" borderId="196" xfId="0" applyNumberFormat="1" applyFont="1" applyBorder="1"/>
    <xf numFmtId="37" fontId="9" fillId="0" borderId="199" xfId="0" applyNumberFormat="1" applyFont="1" applyBorder="1"/>
    <xf numFmtId="180" fontId="9" fillId="0" borderId="200" xfId="0" applyNumberFormat="1" applyFont="1" applyBorder="1"/>
    <xf numFmtId="37" fontId="8" fillId="0" borderId="201" xfId="0" applyNumberFormat="1" applyFont="1" applyBorder="1" applyAlignment="1">
      <alignment horizontal="center" vertical="center"/>
    </xf>
    <xf numFmtId="37" fontId="9" fillId="0" borderId="202" xfId="0" applyNumberFormat="1" applyFont="1" applyBorder="1"/>
    <xf numFmtId="182" fontId="9" fillId="0" borderId="199" xfId="0" applyNumberFormat="1" applyFont="1" applyBorder="1"/>
    <xf numFmtId="182" fontId="9" fillId="0" borderId="202" xfId="0" applyNumberFormat="1" applyFont="1" applyBorder="1"/>
    <xf numFmtId="182" fontId="9" fillId="0" borderId="200" xfId="0" applyNumberFormat="1" applyFont="1" applyBorder="1"/>
    <xf numFmtId="37" fontId="9" fillId="0" borderId="200" xfId="0" applyNumberFormat="1" applyFont="1" applyBorder="1"/>
    <xf numFmtId="0" fontId="9" fillId="0" borderId="207" xfId="0" applyFont="1" applyBorder="1" applyAlignment="1">
      <alignment horizontal="center" vertical="center"/>
    </xf>
    <xf numFmtId="37" fontId="8" fillId="0" borderId="191" xfId="0" applyNumberFormat="1" applyFont="1" applyBorder="1" applyAlignment="1">
      <alignment horizontal="center" vertical="center"/>
    </xf>
    <xf numFmtId="0" fontId="9" fillId="0" borderId="208" xfId="0" applyFont="1" applyBorder="1" applyAlignment="1">
      <alignment horizontal="center" vertical="center"/>
    </xf>
    <xf numFmtId="37" fontId="8" fillId="0" borderId="194" xfId="0" applyNumberFormat="1" applyFont="1" applyBorder="1"/>
    <xf numFmtId="0" fontId="9" fillId="0" borderId="209" xfId="0" applyFont="1" applyBorder="1" applyAlignment="1">
      <alignment horizontal="center" vertical="center"/>
    </xf>
    <xf numFmtId="0" fontId="29" fillId="0" borderId="210" xfId="0" applyFont="1" applyBorder="1" applyAlignment="1">
      <alignment horizontal="center" vertical="center"/>
    </xf>
    <xf numFmtId="0" fontId="9" fillId="0" borderId="212" xfId="0" applyFont="1" applyBorder="1" applyAlignment="1">
      <alignment horizontal="center" vertical="center"/>
    </xf>
    <xf numFmtId="182" fontId="9" fillId="0" borderId="213" xfId="0" applyNumberFormat="1" applyFont="1" applyBorder="1"/>
    <xf numFmtId="0" fontId="0" fillId="0" borderId="104" xfId="0" applyBorder="1"/>
    <xf numFmtId="0" fontId="9" fillId="0" borderId="213" xfId="0" applyFont="1" applyBorder="1" applyAlignment="1">
      <alignment horizontal="center" vertical="center"/>
    </xf>
    <xf numFmtId="0" fontId="16" fillId="0" borderId="214" xfId="0" applyFont="1" applyBorder="1"/>
    <xf numFmtId="182" fontId="9" fillId="0" borderId="194" xfId="0" applyNumberFormat="1" applyFont="1" applyBorder="1"/>
    <xf numFmtId="0" fontId="9" fillId="0" borderId="215" xfId="0" applyFont="1" applyBorder="1" applyAlignment="1">
      <alignment horizontal="center" vertical="center"/>
    </xf>
    <xf numFmtId="37" fontId="8" fillId="0" borderId="211" xfId="0" applyNumberFormat="1" applyFont="1" applyBorder="1" applyAlignment="1">
      <alignment horizontal="center" vertical="center"/>
    </xf>
    <xf numFmtId="37" fontId="8" fillId="0" borderId="194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vertical="center"/>
    </xf>
    <xf numFmtId="0" fontId="8" fillId="0" borderId="0" xfId="0" quotePrefix="1" applyFont="1" applyAlignment="1">
      <alignment horizontal="distributed" vertical="center"/>
    </xf>
    <xf numFmtId="49" fontId="8" fillId="0" borderId="0" xfId="0" applyNumberFormat="1" applyFont="1" applyAlignment="1">
      <alignment vertical="distributed" textRotation="255" justifyLastLine="1"/>
    </xf>
    <xf numFmtId="0" fontId="10" fillId="0" borderId="64" xfId="0" applyFont="1" applyBorder="1" applyAlignment="1">
      <alignment shrinkToFit="1"/>
    </xf>
    <xf numFmtId="0" fontId="10" fillId="0" borderId="102" xfId="0" applyFont="1" applyBorder="1" applyAlignment="1">
      <alignment shrinkToFit="1"/>
    </xf>
    <xf numFmtId="0" fontId="10" fillId="0" borderId="126" xfId="0" applyFont="1" applyBorder="1" applyAlignment="1">
      <alignment shrinkToFit="1"/>
    </xf>
    <xf numFmtId="37" fontId="9" fillId="0" borderId="219" xfId="0" applyNumberFormat="1" applyFont="1" applyBorder="1"/>
    <xf numFmtId="0" fontId="8" fillId="0" borderId="188" xfId="0" applyFont="1" applyBorder="1" applyAlignment="1">
      <alignment horizontal="distributed" vertical="center"/>
    </xf>
    <xf numFmtId="0" fontId="10" fillId="0" borderId="105" xfId="0" applyFont="1" applyBorder="1" applyAlignment="1">
      <alignment shrinkToFit="1"/>
    </xf>
    <xf numFmtId="0" fontId="8" fillId="0" borderId="113" xfId="0" applyFont="1" applyBorder="1" applyAlignment="1">
      <alignment horizontal="distributed" vertical="distributed" textRotation="255"/>
    </xf>
    <xf numFmtId="37" fontId="9" fillId="0" borderId="220" xfId="0" applyNumberFormat="1" applyFont="1" applyBorder="1" applyAlignment="1">
      <alignment horizontal="right"/>
    </xf>
    <xf numFmtId="37" fontId="9" fillId="0" borderId="220" xfId="0" applyNumberFormat="1" applyFont="1" applyBorder="1"/>
    <xf numFmtId="0" fontId="8" fillId="0" borderId="227" xfId="0" applyFont="1" applyBorder="1" applyAlignment="1">
      <alignment horizontal="distributed" vertical="center" justifyLastLine="1"/>
    </xf>
    <xf numFmtId="0" fontId="8" fillId="0" borderId="229" xfId="0" applyFont="1" applyBorder="1" applyAlignment="1">
      <alignment horizontal="distributed" vertical="center" justifyLastLine="1"/>
    </xf>
    <xf numFmtId="0" fontId="10" fillId="0" borderId="231" xfId="0" applyFont="1" applyBorder="1" applyAlignment="1">
      <alignment horizontal="right"/>
    </xf>
    <xf numFmtId="0" fontId="0" fillId="0" borderId="110" xfId="0" applyBorder="1"/>
    <xf numFmtId="0" fontId="9" fillId="0" borderId="232" xfId="0" applyFont="1" applyBorder="1"/>
    <xf numFmtId="0" fontId="9" fillId="0" borderId="233" xfId="0" applyFont="1" applyBorder="1"/>
    <xf numFmtId="0" fontId="9" fillId="0" borderId="234" xfId="0" applyFont="1" applyBorder="1"/>
    <xf numFmtId="0" fontId="9" fillId="0" borderId="235" xfId="0" applyFont="1" applyBorder="1"/>
    <xf numFmtId="0" fontId="9" fillId="0" borderId="236" xfId="0" applyFont="1" applyBorder="1"/>
    <xf numFmtId="0" fontId="0" fillId="0" borderId="109" xfId="0" applyBorder="1"/>
    <xf numFmtId="0" fontId="9" fillId="0" borderId="237" xfId="0" applyFont="1" applyBorder="1"/>
    <xf numFmtId="0" fontId="9" fillId="0" borderId="238" xfId="0" applyFont="1" applyBorder="1"/>
    <xf numFmtId="0" fontId="9" fillId="0" borderId="239" xfId="0" applyFont="1" applyBorder="1"/>
    <xf numFmtId="0" fontId="9" fillId="0" borderId="240" xfId="0" applyFont="1" applyBorder="1"/>
    <xf numFmtId="0" fontId="9" fillId="0" borderId="231" xfId="0" applyFont="1" applyBorder="1"/>
    <xf numFmtId="0" fontId="0" fillId="0" borderId="242" xfId="0" applyBorder="1" applyAlignment="1">
      <alignment horizontal="distributed" vertical="distributed"/>
    </xf>
    <xf numFmtId="0" fontId="0" fillId="0" borderId="104" xfId="0" applyBorder="1" applyAlignment="1">
      <alignment horizontal="distributed" vertical="distributed"/>
    </xf>
    <xf numFmtId="0" fontId="0" fillId="0" borderId="109" xfId="0" applyBorder="1" applyAlignment="1">
      <alignment horizontal="distributed" vertical="distributed"/>
    </xf>
    <xf numFmtId="0" fontId="9" fillId="0" borderId="243" xfId="0" applyFont="1" applyBorder="1"/>
    <xf numFmtId="0" fontId="9" fillId="0" borderId="244" xfId="0" applyFont="1" applyBorder="1"/>
    <xf numFmtId="0" fontId="0" fillId="0" borderId="110" xfId="0" applyBorder="1" applyAlignment="1">
      <alignment horizontal="distributed" vertical="distributed"/>
    </xf>
    <xf numFmtId="0" fontId="9" fillId="0" borderId="245" xfId="0" applyFont="1" applyBorder="1"/>
    <xf numFmtId="0" fontId="0" fillId="0" borderId="246" xfId="0" applyBorder="1" applyAlignment="1">
      <alignment horizontal="distributed" vertical="distributed"/>
    </xf>
    <xf numFmtId="37" fontId="9" fillId="0" borderId="247" xfId="0" applyNumberFormat="1" applyFont="1" applyBorder="1"/>
    <xf numFmtId="177" fontId="9" fillId="0" borderId="248" xfId="0" applyNumberFormat="1" applyFont="1" applyBorder="1"/>
    <xf numFmtId="177" fontId="9" fillId="0" borderId="249" xfId="0" applyNumberFormat="1" applyFont="1" applyBorder="1"/>
    <xf numFmtId="37" fontId="9" fillId="0" borderId="248" xfId="0" applyNumberFormat="1" applyFont="1" applyBorder="1"/>
    <xf numFmtId="37" fontId="10" fillId="0" borderId="249" xfId="0" applyNumberFormat="1" applyFont="1" applyBorder="1"/>
    <xf numFmtId="0" fontId="9" fillId="0" borderId="250" xfId="0" applyFont="1" applyBorder="1"/>
    <xf numFmtId="49" fontId="10" fillId="0" borderId="64" xfId="0" applyNumberFormat="1" applyFont="1" applyBorder="1" applyAlignment="1">
      <alignment vertical="center" shrinkToFit="1"/>
    </xf>
    <xf numFmtId="49" fontId="10" fillId="0" borderId="251" xfId="0" applyNumberFormat="1" applyFont="1" applyBorder="1" applyAlignment="1">
      <alignment vertical="center" shrinkToFit="1"/>
    </xf>
    <xf numFmtId="0" fontId="8" fillId="0" borderId="0" xfId="0" applyFont="1" applyAlignment="1">
      <alignment vertical="justify"/>
    </xf>
    <xf numFmtId="0" fontId="8" fillId="0" borderId="0" xfId="0" applyFont="1" applyAlignment="1">
      <alignment vertical="top"/>
    </xf>
    <xf numFmtId="0" fontId="8" fillId="0" borderId="254" xfId="0" applyFont="1" applyBorder="1" applyAlignment="1">
      <alignment horizontal="center" vertical="center"/>
    </xf>
    <xf numFmtId="0" fontId="8" fillId="0" borderId="253" xfId="0" applyFont="1" applyBorder="1" applyAlignment="1">
      <alignment horizontal="center" vertical="center"/>
    </xf>
    <xf numFmtId="0" fontId="8" fillId="0" borderId="252" xfId="0" applyFont="1" applyBorder="1" applyAlignment="1">
      <alignment horizontal="distributed" vertical="center"/>
    </xf>
    <xf numFmtId="0" fontId="8" fillId="0" borderId="256" xfId="0" applyFont="1" applyBorder="1" applyAlignment="1">
      <alignment horizontal="center" vertical="center"/>
    </xf>
    <xf numFmtId="0" fontId="8" fillId="0" borderId="257" xfId="0" applyFont="1" applyBorder="1" applyAlignment="1">
      <alignment horizontal="distributed" vertical="center"/>
    </xf>
    <xf numFmtId="0" fontId="8" fillId="0" borderId="257" xfId="0" applyFont="1" applyBorder="1" applyAlignment="1">
      <alignment vertical="center"/>
    </xf>
    <xf numFmtId="180" fontId="9" fillId="0" borderId="258" xfId="0" applyNumberFormat="1" applyFont="1" applyBorder="1" applyAlignment="1">
      <alignment vertical="center"/>
    </xf>
    <xf numFmtId="49" fontId="8" fillId="0" borderId="252" xfId="0" applyNumberFormat="1" applyFont="1" applyBorder="1" applyAlignment="1">
      <alignment vertical="center"/>
    </xf>
    <xf numFmtId="0" fontId="8" fillId="0" borderId="35" xfId="0" applyFont="1" applyBorder="1" applyAlignment="1">
      <alignment horizontal="center"/>
    </xf>
    <xf numFmtId="0" fontId="8" fillId="0" borderId="253" xfId="0" applyFont="1" applyBorder="1" applyAlignment="1">
      <alignment vertical="center"/>
    </xf>
    <xf numFmtId="0" fontId="8" fillId="0" borderId="37" xfId="0" applyFont="1" applyBorder="1" applyAlignment="1">
      <alignment vertical="distributed" justifyLastLine="1"/>
    </xf>
    <xf numFmtId="0" fontId="8" fillId="0" borderId="0" xfId="0" applyFont="1" applyAlignment="1">
      <alignment horizontal="center" vertical="top"/>
    </xf>
    <xf numFmtId="0" fontId="9" fillId="0" borderId="89" xfId="0" applyFont="1" applyBorder="1" applyAlignment="1">
      <alignment horizontal="distributed" vertical="center"/>
    </xf>
    <xf numFmtId="0" fontId="8" fillId="0" borderId="0" xfId="0" applyFont="1" applyAlignment="1">
      <alignment vertical="distributed" textRotation="255"/>
    </xf>
    <xf numFmtId="0" fontId="9" fillId="0" borderId="63" xfId="0" applyFont="1" applyBorder="1" applyAlignment="1">
      <alignment horizontal="left" vertical="center" shrinkToFit="1"/>
    </xf>
    <xf numFmtId="0" fontId="9" fillId="0" borderId="63" xfId="0" applyFont="1" applyBorder="1" applyAlignment="1">
      <alignment horizontal="distributed" vertical="center" shrinkToFit="1"/>
    </xf>
    <xf numFmtId="0" fontId="9" fillId="0" borderId="62" xfId="0" applyFont="1" applyBorder="1" applyAlignment="1">
      <alignment horizontal="centerContinuous" vertical="center" shrinkToFit="1"/>
    </xf>
    <xf numFmtId="0" fontId="9" fillId="0" borderId="63" xfId="0" applyFont="1" applyBorder="1" applyAlignment="1">
      <alignment horizontal="centerContinuous" vertical="center" shrinkToFit="1"/>
    </xf>
    <xf numFmtId="38" fontId="17" fillId="0" borderId="261" xfId="1" applyFont="1" applyBorder="1" applyAlignment="1">
      <alignment horizontal="right" vertical="top"/>
    </xf>
    <xf numFmtId="0" fontId="9" fillId="0" borderId="74" xfId="0" applyFont="1" applyBorder="1" applyAlignment="1">
      <alignment horizontal="centerContinuous" vertical="center" shrinkToFit="1"/>
    </xf>
    <xf numFmtId="0" fontId="9" fillId="0" borderId="262" xfId="0" applyFont="1" applyBorder="1" applyAlignment="1">
      <alignment horizontal="center" vertical="center"/>
    </xf>
    <xf numFmtId="38" fontId="9" fillId="0" borderId="253" xfId="1" applyFont="1" applyBorder="1" applyAlignment="1">
      <alignment vertical="center"/>
    </xf>
    <xf numFmtId="38" fontId="9" fillId="0" borderId="263" xfId="1" applyFont="1" applyBorder="1" applyAlignment="1">
      <alignment vertical="center"/>
    </xf>
    <xf numFmtId="38" fontId="9" fillId="0" borderId="264" xfId="1" applyFont="1" applyBorder="1" applyAlignment="1">
      <alignment vertical="center"/>
    </xf>
    <xf numFmtId="0" fontId="13" fillId="0" borderId="265" xfId="0" applyFont="1" applyBorder="1" applyAlignment="1">
      <alignment vertical="top"/>
    </xf>
    <xf numFmtId="0" fontId="9" fillId="0" borderId="260" xfId="0" applyFont="1" applyBorder="1" applyAlignment="1">
      <alignment horizontal="distributed" vertical="center" justifyLastLine="1"/>
    </xf>
    <xf numFmtId="37" fontId="8" fillId="0" borderId="57" xfId="0" applyNumberFormat="1" applyFont="1" applyBorder="1" applyAlignment="1">
      <alignment vertical="center"/>
    </xf>
    <xf numFmtId="37" fontId="8" fillId="0" borderId="64" xfId="0" applyNumberFormat="1" applyFont="1" applyBorder="1" applyAlignment="1">
      <alignment vertical="center"/>
    </xf>
    <xf numFmtId="37" fontId="8" fillId="0" borderId="251" xfId="0" applyNumberFormat="1" applyFont="1" applyBorder="1" applyAlignment="1">
      <alignment vertical="center"/>
    </xf>
    <xf numFmtId="37" fontId="8" fillId="0" borderId="266" xfId="0" applyNumberFormat="1" applyFont="1" applyBorder="1" applyAlignment="1">
      <alignment vertical="center"/>
    </xf>
    <xf numFmtId="0" fontId="8" fillId="0" borderId="267" xfId="0" applyFont="1" applyBorder="1" applyAlignment="1">
      <alignment horizontal="distributed" vertical="center" justifyLastLine="1"/>
    </xf>
    <xf numFmtId="38" fontId="9" fillId="0" borderId="64" xfId="1" applyFont="1" applyBorder="1" applyAlignment="1" applyProtection="1">
      <alignment vertical="center"/>
    </xf>
    <xf numFmtId="38" fontId="9" fillId="0" borderId="251" xfId="1" applyFont="1" applyBorder="1" applyAlignment="1" applyProtection="1">
      <alignment vertical="center"/>
    </xf>
    <xf numFmtId="38" fontId="9" fillId="0" borderId="268" xfId="1" applyFont="1" applyBorder="1" applyAlignment="1" applyProtection="1">
      <alignment vertical="center"/>
    </xf>
    <xf numFmtId="0" fontId="8" fillId="0" borderId="35" xfId="0" applyFont="1" applyBorder="1" applyAlignment="1">
      <alignment horizontal="left"/>
    </xf>
    <xf numFmtId="0" fontId="9" fillId="0" borderId="254" xfId="0" applyFont="1" applyBorder="1" applyAlignment="1">
      <alignment vertical="center"/>
    </xf>
    <xf numFmtId="37" fontId="9" fillId="0" borderId="251" xfId="0" applyNumberFormat="1" applyFont="1" applyBorder="1" applyAlignment="1">
      <alignment vertical="center"/>
    </xf>
    <xf numFmtId="37" fontId="9" fillId="0" borderId="268" xfId="0" applyNumberFormat="1" applyFont="1" applyBorder="1" applyAlignment="1">
      <alignment vertical="center"/>
    </xf>
    <xf numFmtId="0" fontId="13" fillId="0" borderId="265" xfId="0" applyFont="1" applyBorder="1" applyAlignment="1">
      <alignment vertical="center"/>
    </xf>
    <xf numFmtId="0" fontId="3" fillId="0" borderId="265" xfId="0" applyFont="1" applyBorder="1" applyAlignment="1">
      <alignment horizontal="center"/>
    </xf>
    <xf numFmtId="0" fontId="8" fillId="0" borderId="198" xfId="0" applyFont="1" applyBorder="1" applyAlignment="1">
      <alignment horizontal="center" vertical="center"/>
    </xf>
    <xf numFmtId="0" fontId="8" fillId="0" borderId="210" xfId="0" applyFont="1" applyBorder="1" applyAlignment="1">
      <alignment horizontal="center" vertical="center"/>
    </xf>
    <xf numFmtId="0" fontId="8" fillId="0" borderId="252" xfId="0" applyFont="1" applyBorder="1" applyAlignment="1">
      <alignment vertical="center"/>
    </xf>
    <xf numFmtId="0" fontId="8" fillId="0" borderId="251" xfId="0" applyFont="1" applyBorder="1" applyAlignment="1">
      <alignment vertical="center"/>
    </xf>
    <xf numFmtId="38" fontId="9" fillId="0" borderId="270" xfId="1" applyFont="1" applyBorder="1" applyAlignment="1" applyProtection="1">
      <alignment vertical="center"/>
    </xf>
    <xf numFmtId="38" fontId="9" fillId="0" borderId="74" xfId="1" applyFont="1" applyBorder="1" applyAlignment="1" applyProtection="1">
      <alignment vertical="center"/>
    </xf>
    <xf numFmtId="38" fontId="9" fillId="0" borderId="271" xfId="1" applyFont="1" applyBorder="1" applyAlignment="1" applyProtection="1">
      <alignment vertical="center"/>
    </xf>
    <xf numFmtId="38" fontId="9" fillId="0" borderId="274" xfId="1" applyFont="1" applyBorder="1" applyAlignment="1" applyProtection="1">
      <alignment vertical="center"/>
    </xf>
    <xf numFmtId="38" fontId="9" fillId="0" borderId="210" xfId="1" applyFont="1" applyBorder="1" applyAlignment="1" applyProtection="1">
      <alignment vertical="center"/>
    </xf>
    <xf numFmtId="38" fontId="9" fillId="0" borderId="275" xfId="1" applyFont="1" applyBorder="1" applyAlignment="1" applyProtection="1">
      <alignment vertical="center"/>
    </xf>
    <xf numFmtId="38" fontId="9" fillId="0" borderId="253" xfId="1" applyFont="1" applyBorder="1" applyAlignment="1" applyProtection="1">
      <alignment vertical="center"/>
    </xf>
    <xf numFmtId="38" fontId="9" fillId="0" borderId="276" xfId="1" applyFont="1" applyBorder="1" applyAlignment="1" applyProtection="1">
      <alignment vertical="center"/>
    </xf>
    <xf numFmtId="38" fontId="9" fillId="0" borderId="277" xfId="1" applyFont="1" applyBorder="1" applyAlignment="1" applyProtection="1">
      <alignment vertical="center"/>
    </xf>
    <xf numFmtId="38" fontId="9" fillId="0" borderId="278" xfId="1" applyFont="1" applyBorder="1" applyAlignment="1">
      <alignment vertical="center"/>
    </xf>
    <xf numFmtId="38" fontId="9" fillId="0" borderId="276" xfId="1" applyFont="1" applyBorder="1" applyAlignment="1">
      <alignment vertical="center"/>
    </xf>
    <xf numFmtId="38" fontId="9" fillId="0" borderId="277" xfId="1" applyFont="1" applyBorder="1" applyAlignment="1">
      <alignment vertical="center"/>
    </xf>
    <xf numFmtId="38" fontId="9" fillId="0" borderId="275" xfId="1" applyFont="1" applyBorder="1" applyAlignment="1">
      <alignment vertical="center"/>
    </xf>
    <xf numFmtId="49" fontId="9" fillId="0" borderId="43" xfId="1" applyNumberFormat="1" applyFont="1" applyBorder="1" applyAlignment="1" applyProtection="1">
      <alignment vertical="center" shrinkToFit="1"/>
    </xf>
    <xf numFmtId="49" fontId="9" fillId="0" borderId="278" xfId="1" applyNumberFormat="1" applyFont="1" applyBorder="1" applyAlignment="1" applyProtection="1">
      <alignment vertical="center" shrinkToFit="1"/>
    </xf>
    <xf numFmtId="49" fontId="9" fillId="0" borderId="91" xfId="1" applyNumberFormat="1" applyFont="1" applyBorder="1" applyAlignment="1" applyProtection="1">
      <alignment vertical="center" shrinkToFit="1"/>
    </xf>
    <xf numFmtId="49" fontId="9" fillId="0" borderId="276" xfId="1" applyNumberFormat="1" applyFont="1" applyBorder="1" applyAlignment="1" applyProtection="1">
      <alignment vertical="center" shrinkToFit="1"/>
    </xf>
    <xf numFmtId="49" fontId="9" fillId="0" borderId="279" xfId="1" applyNumberFormat="1" applyFont="1" applyBorder="1" applyAlignment="1" applyProtection="1">
      <alignment vertical="center" shrinkToFit="1"/>
    </xf>
    <xf numFmtId="49" fontId="9" fillId="0" borderId="280" xfId="1" applyNumberFormat="1" applyFont="1" applyBorder="1" applyAlignment="1" applyProtection="1">
      <alignment vertical="center" shrinkToFit="1"/>
    </xf>
    <xf numFmtId="49" fontId="9" fillId="0" borderId="281" xfId="1" applyNumberFormat="1" applyFont="1" applyBorder="1" applyAlignment="1" applyProtection="1">
      <alignment vertical="center" shrinkToFit="1"/>
    </xf>
    <xf numFmtId="49" fontId="9" fillId="0" borderId="282" xfId="1" applyNumberFormat="1" applyFont="1" applyBorder="1" applyAlignment="1" applyProtection="1">
      <alignment vertical="center" shrinkToFit="1"/>
    </xf>
    <xf numFmtId="38" fontId="9" fillId="0" borderId="274" xfId="1" applyFont="1" applyBorder="1" applyAlignment="1" applyProtection="1">
      <alignment vertical="center" shrinkToFit="1"/>
    </xf>
    <xf numFmtId="38" fontId="9" fillId="0" borderId="283" xfId="1" applyFont="1" applyBorder="1" applyAlignment="1" applyProtection="1">
      <alignment vertical="center"/>
    </xf>
    <xf numFmtId="38" fontId="9" fillId="0" borderId="284" xfId="1" applyFont="1" applyBorder="1" applyAlignment="1" applyProtection="1">
      <alignment vertical="center"/>
    </xf>
    <xf numFmtId="38" fontId="9" fillId="0" borderId="252" xfId="1" applyFont="1" applyBorder="1" applyAlignment="1" applyProtection="1">
      <alignment vertical="center" shrinkToFit="1"/>
    </xf>
    <xf numFmtId="38" fontId="9" fillId="0" borderId="149" xfId="1" applyFont="1" applyBorder="1" applyAlignment="1" applyProtection="1">
      <alignment vertical="center" shrinkToFit="1"/>
    </xf>
    <xf numFmtId="38" fontId="9" fillId="0" borderId="64" xfId="1" applyFont="1" applyBorder="1" applyAlignment="1" applyProtection="1">
      <alignment vertical="center" shrinkToFit="1"/>
    </xf>
    <xf numFmtId="38" fontId="9" fillId="0" borderId="251" xfId="1" applyFont="1" applyBorder="1" applyAlignment="1" applyProtection="1">
      <alignment vertical="center" shrinkToFit="1"/>
    </xf>
    <xf numFmtId="38" fontId="9" fillId="0" borderId="285" xfId="1" applyFont="1" applyBorder="1" applyAlignment="1" applyProtection="1">
      <alignment vertical="center" shrinkToFit="1"/>
    </xf>
    <xf numFmtId="38" fontId="9" fillId="0" borderId="102" xfId="1" applyFont="1" applyBorder="1" applyAlignment="1" applyProtection="1">
      <alignment vertical="center" shrinkToFit="1"/>
    </xf>
    <xf numFmtId="38" fontId="9" fillId="0" borderId="286" xfId="1" applyFont="1" applyBorder="1" applyAlignment="1" applyProtection="1">
      <alignment vertical="center" shrinkToFit="1"/>
    </xf>
    <xf numFmtId="0" fontId="8" fillId="0" borderId="283" xfId="0" applyFont="1" applyBorder="1" applyAlignment="1">
      <alignment horizontal="center" vertical="center"/>
    </xf>
    <xf numFmtId="0" fontId="16" fillId="0" borderId="287" xfId="0" applyFont="1" applyBorder="1"/>
    <xf numFmtId="38" fontId="9" fillId="0" borderId="288" xfId="1" applyFont="1" applyBorder="1" applyAlignment="1">
      <alignment vertical="center"/>
    </xf>
    <xf numFmtId="0" fontId="8" fillId="0" borderId="273" xfId="0" applyFont="1" applyBorder="1" applyAlignment="1">
      <alignment horizontal="distributed" vertical="center" shrinkToFit="1"/>
    </xf>
    <xf numFmtId="0" fontId="10" fillId="0" borderId="60" xfId="0" applyFont="1" applyBorder="1" applyAlignment="1">
      <alignment horizontal="center" vertical="center"/>
    </xf>
    <xf numFmtId="0" fontId="8" fillId="0" borderId="289" xfId="0" applyFont="1" applyBorder="1" applyAlignment="1">
      <alignment vertical="center"/>
    </xf>
    <xf numFmtId="0" fontId="8" fillId="0" borderId="291" xfId="0" applyFont="1" applyBorder="1" applyAlignment="1">
      <alignment horizontal="distributed" vertical="distributed"/>
    </xf>
    <xf numFmtId="0" fontId="8" fillId="0" borderId="292" xfId="0" applyFont="1" applyBorder="1" applyAlignment="1">
      <alignment horizontal="distributed" vertical="distributed"/>
    </xf>
    <xf numFmtId="38" fontId="9" fillId="0" borderId="252" xfId="1" applyFont="1" applyBorder="1" applyAlignment="1" applyProtection="1">
      <alignment vertical="center"/>
    </xf>
    <xf numFmtId="38" fontId="9" fillId="0" borderId="274" xfId="1" applyFont="1" applyBorder="1" applyAlignment="1">
      <alignment vertical="center"/>
    </xf>
    <xf numFmtId="38" fontId="9" fillId="0" borderId="252" xfId="1" applyFont="1" applyBorder="1" applyAlignment="1">
      <alignment vertical="center"/>
    </xf>
    <xf numFmtId="38" fontId="9" fillId="0" borderId="30" xfId="1" applyFont="1" applyBorder="1" applyAlignment="1" applyProtection="1">
      <alignment vertical="center"/>
    </xf>
    <xf numFmtId="38" fontId="9" fillId="0" borderId="30" xfId="1" applyFont="1" applyBorder="1" applyAlignment="1">
      <alignment vertical="center"/>
    </xf>
    <xf numFmtId="38" fontId="9" fillId="0" borderId="302" xfId="1" applyFont="1" applyBorder="1" applyAlignment="1" applyProtection="1">
      <alignment vertical="center" shrinkToFit="1"/>
    </xf>
    <xf numFmtId="0" fontId="8" fillId="0" borderId="296" xfId="0" applyFont="1" applyBorder="1" applyAlignment="1">
      <alignment horizontal="distributed" vertical="distributed"/>
    </xf>
    <xf numFmtId="0" fontId="8" fillId="0" borderId="303" xfId="0" applyFont="1" applyBorder="1" applyAlignment="1">
      <alignment horizontal="center" vertical="center"/>
    </xf>
    <xf numFmtId="0" fontId="8" fillId="0" borderId="304" xfId="0" applyFont="1" applyBorder="1" applyAlignment="1">
      <alignment horizontal="distributed" vertical="center"/>
    </xf>
    <xf numFmtId="0" fontId="16" fillId="0" borderId="304" xfId="0" applyFont="1" applyBorder="1" applyAlignment="1">
      <alignment vertical="center"/>
    </xf>
    <xf numFmtId="0" fontId="9" fillId="0" borderId="303" xfId="0" applyFont="1" applyBorder="1" applyAlignment="1">
      <alignment vertical="center"/>
    </xf>
    <xf numFmtId="0" fontId="17" fillId="0" borderId="214" xfId="0" applyFont="1" applyBorder="1" applyAlignment="1">
      <alignment horizontal="right" vertical="top"/>
    </xf>
    <xf numFmtId="49" fontId="8" fillId="0" borderId="252" xfId="0" applyNumberFormat="1" applyFont="1" applyBorder="1" applyAlignment="1">
      <alignment horizontal="distributed" vertical="center"/>
    </xf>
    <xf numFmtId="0" fontId="16" fillId="0" borderId="252" xfId="0" applyFont="1" applyBorder="1" applyAlignment="1">
      <alignment vertical="center"/>
    </xf>
    <xf numFmtId="37" fontId="9" fillId="0" borderId="253" xfId="0" applyNumberFormat="1" applyFont="1" applyBorder="1" applyAlignment="1">
      <alignment vertical="center"/>
    </xf>
    <xf numFmtId="37" fontId="17" fillId="0" borderId="252" xfId="0" applyNumberFormat="1" applyFont="1" applyBorder="1" applyAlignment="1">
      <alignment horizontal="right" vertical="top"/>
    </xf>
    <xf numFmtId="0" fontId="9" fillId="0" borderId="253" xfId="0" applyFont="1" applyBorder="1" applyAlignment="1">
      <alignment vertical="center"/>
    </xf>
    <xf numFmtId="0" fontId="16" fillId="0" borderId="242" xfId="0" applyFont="1" applyBorder="1" applyAlignment="1">
      <alignment horizontal="distributed" vertical="distributed"/>
    </xf>
    <xf numFmtId="37" fontId="17" fillId="0" borderId="307" xfId="0" applyNumberFormat="1" applyFont="1" applyBorder="1" applyAlignment="1">
      <alignment horizontal="right" vertical="top"/>
    </xf>
    <xf numFmtId="37" fontId="16" fillId="0" borderId="104" xfId="0" applyNumberFormat="1" applyFont="1" applyBorder="1" applyAlignment="1">
      <alignment horizontal="distributed" vertical="distributed"/>
    </xf>
    <xf numFmtId="0" fontId="17" fillId="0" borderId="308" xfId="0" applyFont="1" applyBorder="1" applyAlignment="1">
      <alignment horizontal="right" vertical="top"/>
    </xf>
    <xf numFmtId="37" fontId="4" fillId="0" borderId="104" xfId="0" applyNumberFormat="1" applyFont="1" applyBorder="1" applyAlignment="1">
      <alignment horizontal="distributed" vertical="center"/>
    </xf>
    <xf numFmtId="0" fontId="16" fillId="0" borderId="104" xfId="0" applyFont="1" applyBorder="1" applyAlignment="1">
      <alignment horizontal="distributed" vertical="center"/>
    </xf>
    <xf numFmtId="0" fontId="4" fillId="0" borderId="104" xfId="0" applyFont="1" applyBorder="1" applyAlignment="1">
      <alignment horizontal="distributed" vertical="distributed"/>
    </xf>
    <xf numFmtId="37" fontId="16" fillId="0" borderId="217" xfId="0" applyNumberFormat="1" applyFont="1" applyBorder="1" applyAlignment="1">
      <alignment vertical="center"/>
    </xf>
    <xf numFmtId="0" fontId="17" fillId="0" borderId="250" xfId="0" applyFont="1" applyBorder="1" applyAlignment="1">
      <alignment horizontal="right" vertical="top"/>
    </xf>
    <xf numFmtId="0" fontId="9" fillId="0" borderId="227" xfId="0" applyFont="1" applyBorder="1" applyAlignment="1">
      <alignment horizontal="distributed" vertical="center"/>
    </xf>
    <xf numFmtId="0" fontId="9" fillId="0" borderId="228" xfId="0" applyFont="1" applyBorder="1"/>
    <xf numFmtId="0" fontId="9" fillId="0" borderId="254" xfId="0" applyFont="1" applyBorder="1" applyAlignment="1">
      <alignment horizontal="distributed" vertical="center"/>
    </xf>
    <xf numFmtId="0" fontId="9" fillId="0" borderId="260" xfId="0" applyFont="1" applyBorder="1"/>
    <xf numFmtId="0" fontId="16" fillId="0" borderId="216" xfId="0" applyFont="1" applyBorder="1" applyAlignment="1">
      <alignment horizontal="center" vertical="center"/>
    </xf>
    <xf numFmtId="0" fontId="8" fillId="0" borderId="210" xfId="0" applyFont="1" applyBorder="1" applyAlignment="1">
      <alignment vertical="center"/>
    </xf>
    <xf numFmtId="0" fontId="8" fillId="0" borderId="210" xfId="0" applyFont="1" applyBorder="1" applyAlignment="1">
      <alignment horizontal="distributed" vertical="center"/>
    </xf>
    <xf numFmtId="0" fontId="16" fillId="0" borderId="210" xfId="0" applyFont="1" applyBorder="1" applyAlignment="1">
      <alignment vertical="center"/>
    </xf>
    <xf numFmtId="37" fontId="17" fillId="0" borderId="210" xfId="0" applyNumberFormat="1" applyFont="1" applyBorder="1" applyAlignment="1">
      <alignment horizontal="right" vertical="top"/>
    </xf>
    <xf numFmtId="0" fontId="17" fillId="0" borderId="310" xfId="0" applyFont="1" applyBorder="1" applyAlignment="1">
      <alignment horizontal="right" vertical="top"/>
    </xf>
    <xf numFmtId="0" fontId="8" fillId="0" borderId="255" xfId="0" applyFont="1" applyBorder="1" applyAlignment="1">
      <alignment horizontal="distributed" vertical="center"/>
    </xf>
    <xf numFmtId="0" fontId="16" fillId="0" borderId="255" xfId="0" applyFont="1" applyBorder="1" applyAlignment="1">
      <alignment vertical="center"/>
    </xf>
    <xf numFmtId="37" fontId="9" fillId="0" borderId="254" xfId="0" applyNumberFormat="1" applyFont="1" applyBorder="1" applyAlignment="1">
      <alignment vertical="center"/>
    </xf>
    <xf numFmtId="37" fontId="17" fillId="0" borderId="255" xfId="0" applyNumberFormat="1" applyFont="1" applyBorder="1" applyAlignment="1">
      <alignment horizontal="right" vertical="top"/>
    </xf>
    <xf numFmtId="0" fontId="16" fillId="0" borderId="241" xfId="0" applyFont="1" applyBorder="1" applyAlignment="1">
      <alignment horizontal="distributed" vertical="distributed"/>
    </xf>
    <xf numFmtId="0" fontId="8" fillId="0" borderId="255" xfId="0" applyFont="1" applyBorder="1" applyAlignment="1">
      <alignment horizontal="distributed" vertical="distributed"/>
    </xf>
    <xf numFmtId="0" fontId="8" fillId="0" borderId="260" xfId="0" applyFont="1" applyBorder="1" applyAlignment="1">
      <alignment horizontal="distributed" vertical="distributed"/>
    </xf>
    <xf numFmtId="0" fontId="8" fillId="0" borderId="255" xfId="0" applyFont="1" applyBorder="1" applyAlignment="1">
      <alignment horizontal="center" vertical="center"/>
    </xf>
    <xf numFmtId="0" fontId="8" fillId="0" borderId="276" xfId="0" applyFont="1" applyBorder="1" applyAlignment="1">
      <alignment horizontal="center" vertical="center"/>
    </xf>
    <xf numFmtId="0" fontId="8" fillId="0" borderId="271" xfId="0" applyFont="1" applyBorder="1" applyAlignment="1">
      <alignment horizontal="distributed" vertical="center"/>
    </xf>
    <xf numFmtId="0" fontId="16" fillId="0" borderId="271" xfId="0" applyFont="1" applyBorder="1" applyAlignment="1">
      <alignment vertical="center"/>
    </xf>
    <xf numFmtId="37" fontId="9" fillId="0" borderId="276" xfId="0" applyNumberFormat="1" applyFont="1" applyBorder="1" applyAlignment="1">
      <alignment vertical="center"/>
    </xf>
    <xf numFmtId="37" fontId="17" fillId="0" borderId="271" xfId="0" applyNumberFormat="1" applyFont="1" applyBorder="1" applyAlignment="1">
      <alignment horizontal="right" vertical="top"/>
    </xf>
    <xf numFmtId="0" fontId="9" fillId="0" borderId="276" xfId="0" applyFont="1" applyBorder="1" applyAlignment="1">
      <alignment vertical="center"/>
    </xf>
    <xf numFmtId="0" fontId="16" fillId="0" borderId="216" xfId="0" applyFont="1" applyBorder="1" applyAlignment="1">
      <alignment horizontal="distributed" vertical="distributed"/>
    </xf>
    <xf numFmtId="0" fontId="8" fillId="0" borderId="210" xfId="0" applyFont="1" applyBorder="1" applyAlignment="1">
      <alignment horizontal="distributed" vertical="distributed"/>
    </xf>
    <xf numFmtId="0" fontId="16" fillId="0" borderId="320" xfId="0" applyFont="1" applyBorder="1" applyAlignment="1">
      <alignment vertical="center"/>
    </xf>
    <xf numFmtId="0" fontId="9" fillId="0" borderId="247" xfId="0" applyFont="1" applyBorder="1" applyAlignment="1">
      <alignment vertical="center"/>
    </xf>
    <xf numFmtId="37" fontId="9" fillId="0" borderId="256" xfId="0" applyNumberFormat="1" applyFont="1" applyBorder="1" applyAlignment="1">
      <alignment vertical="center"/>
    </xf>
    <xf numFmtId="37" fontId="17" fillId="0" borderId="257" xfId="0" applyNumberFormat="1" applyFont="1" applyBorder="1" applyAlignment="1">
      <alignment horizontal="right" vertical="top"/>
    </xf>
    <xf numFmtId="0" fontId="9" fillId="0" borderId="278" xfId="0" applyFont="1" applyBorder="1" applyAlignment="1">
      <alignment vertical="center"/>
    </xf>
    <xf numFmtId="0" fontId="17" fillId="0" borderId="321" xfId="0" applyFont="1" applyBorder="1" applyAlignment="1">
      <alignment horizontal="right" vertical="top"/>
    </xf>
    <xf numFmtId="0" fontId="9" fillId="0" borderId="325" xfId="0" applyFont="1" applyBorder="1" applyAlignment="1">
      <alignment horizontal="center" vertical="center"/>
    </xf>
    <xf numFmtId="0" fontId="9" fillId="0" borderId="324" xfId="0" applyFont="1" applyBorder="1" applyAlignment="1">
      <alignment horizontal="center" vertical="center"/>
    </xf>
    <xf numFmtId="0" fontId="8" fillId="0" borderId="31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255" xfId="0" applyFont="1" applyBorder="1" applyAlignment="1">
      <alignment horizontal="center" vertical="center"/>
    </xf>
    <xf numFmtId="0" fontId="9" fillId="0" borderId="25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272" xfId="0" applyFont="1" applyBorder="1" applyAlignment="1">
      <alignment horizontal="center" vertical="center"/>
    </xf>
    <xf numFmtId="38" fontId="9" fillId="0" borderId="0" xfId="1" applyFont="1" applyBorder="1" applyAlignment="1" applyProtection="1">
      <alignment vertical="center" shrinkToFit="1"/>
    </xf>
    <xf numFmtId="0" fontId="16" fillId="0" borderId="327" xfId="0" applyFont="1" applyBorder="1"/>
    <xf numFmtId="38" fontId="9" fillId="0" borderId="303" xfId="1" applyFont="1" applyBorder="1" applyAlignment="1" applyProtection="1">
      <alignment vertical="center"/>
    </xf>
    <xf numFmtId="38" fontId="9" fillId="0" borderId="303" xfId="1" applyFont="1" applyBorder="1" applyAlignment="1">
      <alignment vertical="center"/>
    </xf>
    <xf numFmtId="38" fontId="9" fillId="0" borderId="327" xfId="1" applyFont="1" applyBorder="1" applyAlignment="1" applyProtection="1">
      <alignment vertical="center" shrinkToFit="1"/>
    </xf>
    <xf numFmtId="38" fontId="9" fillId="0" borderId="134" xfId="1" applyFont="1" applyBorder="1" applyAlignment="1" applyProtection="1">
      <alignment vertical="center" shrinkToFit="1"/>
    </xf>
    <xf numFmtId="38" fontId="9" fillId="0" borderId="323" xfId="1" applyFont="1" applyBorder="1" applyAlignment="1">
      <alignment vertical="center"/>
    </xf>
    <xf numFmtId="38" fontId="9" fillId="0" borderId="200" xfId="1" applyFont="1" applyBorder="1" applyAlignment="1" applyProtection="1">
      <alignment vertical="center"/>
    </xf>
    <xf numFmtId="38" fontId="9" fillId="0" borderId="201" xfId="1" applyFont="1" applyBorder="1" applyAlignment="1" applyProtection="1">
      <alignment vertical="center" shrinkToFit="1"/>
    </xf>
    <xf numFmtId="38" fontId="9" fillId="0" borderId="329" xfId="1" applyFont="1" applyBorder="1" applyAlignment="1" applyProtection="1">
      <alignment vertical="center"/>
    </xf>
    <xf numFmtId="38" fontId="9" fillId="0" borderId="330" xfId="1" applyFont="1" applyBorder="1" applyAlignment="1" applyProtection="1">
      <alignment vertical="center" shrinkToFit="1"/>
    </xf>
    <xf numFmtId="38" fontId="9" fillId="0" borderId="329" xfId="1" applyFont="1" applyBorder="1" applyAlignment="1">
      <alignment vertical="center"/>
    </xf>
    <xf numFmtId="38" fontId="9" fillId="0" borderId="314" xfId="1" applyFont="1" applyBorder="1" applyAlignment="1">
      <alignment vertical="center"/>
    </xf>
    <xf numFmtId="38" fontId="9" fillId="0" borderId="331" xfId="1" applyFont="1" applyBorder="1" applyAlignment="1">
      <alignment vertical="center"/>
    </xf>
    <xf numFmtId="49" fontId="8" fillId="0" borderId="79" xfId="0" applyNumberFormat="1" applyFont="1" applyBorder="1" applyAlignment="1">
      <alignment vertical="center"/>
    </xf>
    <xf numFmtId="38" fontId="9" fillId="0" borderId="332" xfId="1" applyFont="1" applyBorder="1" applyAlignment="1" applyProtection="1">
      <alignment vertical="center"/>
    </xf>
    <xf numFmtId="38" fontId="17" fillId="0" borderId="265" xfId="1" applyFont="1" applyBorder="1" applyAlignment="1" applyProtection="1">
      <alignment horizontal="right" vertical="top"/>
    </xf>
    <xf numFmtId="49" fontId="8" fillId="0" borderId="278" xfId="0" applyNumberFormat="1" applyFont="1" applyBorder="1" applyAlignment="1">
      <alignment horizontal="center" vertical="center"/>
    </xf>
    <xf numFmtId="49" fontId="8" fillId="0" borderId="270" xfId="0" applyNumberFormat="1" applyFont="1" applyBorder="1" applyAlignment="1">
      <alignment horizontal="distributed" vertical="center"/>
    </xf>
    <xf numFmtId="49" fontId="8" fillId="0" borderId="270" xfId="0" applyNumberFormat="1" applyFont="1" applyBorder="1" applyAlignment="1">
      <alignment vertical="center"/>
    </xf>
    <xf numFmtId="38" fontId="9" fillId="0" borderId="278" xfId="1" applyFont="1" applyBorder="1" applyAlignment="1" applyProtection="1">
      <alignment vertical="center"/>
    </xf>
    <xf numFmtId="38" fontId="17" fillId="0" borderId="270" xfId="1" applyFont="1" applyBorder="1" applyAlignment="1" applyProtection="1">
      <alignment horizontal="right" vertical="top"/>
    </xf>
    <xf numFmtId="38" fontId="17" fillId="0" borderId="333" xfId="1" applyFont="1" applyBorder="1" applyAlignment="1" applyProtection="1">
      <alignment horizontal="right" vertical="top"/>
    </xf>
    <xf numFmtId="49" fontId="8" fillId="0" borderId="39" xfId="0" applyNumberFormat="1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49" fontId="11" fillId="0" borderId="315" xfId="0" applyNumberFormat="1" applyFont="1" applyBorder="1" applyAlignment="1">
      <alignment vertical="distributed" textRotation="255"/>
    </xf>
    <xf numFmtId="49" fontId="11" fillId="0" borderId="36" xfId="0" applyNumberFormat="1" applyFont="1" applyBorder="1" applyAlignment="1">
      <alignment vertical="distributed" textRotation="255"/>
    </xf>
    <xf numFmtId="37" fontId="17" fillId="0" borderId="315" xfId="0" applyNumberFormat="1" applyFont="1" applyBorder="1" applyAlignment="1">
      <alignment horizontal="right" vertical="top"/>
    </xf>
    <xf numFmtId="0" fontId="17" fillId="0" borderId="256" xfId="0" applyFont="1" applyBorder="1" applyAlignment="1">
      <alignment horizontal="center" vertical="center"/>
    </xf>
    <xf numFmtId="0" fontId="0" fillId="0" borderId="200" xfId="0" applyBorder="1"/>
    <xf numFmtId="37" fontId="17" fillId="0" borderId="201" xfId="0" applyNumberFormat="1" applyFont="1" applyBorder="1" applyAlignment="1">
      <alignment horizontal="right" vertical="top"/>
    </xf>
    <xf numFmtId="37" fontId="9" fillId="0" borderId="200" xfId="0" applyNumberFormat="1" applyFont="1" applyBorder="1" applyAlignment="1">
      <alignment vertical="center"/>
    </xf>
    <xf numFmtId="0" fontId="9" fillId="0" borderId="316" xfId="0" applyFont="1" applyBorder="1" applyAlignment="1">
      <alignment vertical="center"/>
    </xf>
    <xf numFmtId="38" fontId="9" fillId="0" borderId="335" xfId="1" applyFont="1" applyBorder="1" applyAlignment="1" applyProtection="1">
      <alignment vertical="center"/>
    </xf>
    <xf numFmtId="38" fontId="17" fillId="0" borderId="170" xfId="1" applyFont="1" applyBorder="1" applyAlignment="1" applyProtection="1">
      <alignment horizontal="right" vertical="top"/>
    </xf>
    <xf numFmtId="38" fontId="9" fillId="0" borderId="335" xfId="1" applyFont="1" applyBorder="1" applyAlignment="1">
      <alignment vertical="center"/>
    </xf>
    <xf numFmtId="0" fontId="8" fillId="0" borderId="170" xfId="0" applyFont="1" applyBorder="1" applyAlignment="1">
      <alignment vertical="center"/>
    </xf>
    <xf numFmtId="49" fontId="8" fillId="0" borderId="327" xfId="0" applyNumberFormat="1" applyFont="1" applyBorder="1" applyAlignment="1">
      <alignment horizontal="center" vertical="center"/>
    </xf>
    <xf numFmtId="37" fontId="8" fillId="0" borderId="315" xfId="0" applyNumberFormat="1" applyFont="1" applyBorder="1" applyAlignment="1">
      <alignment horizontal="distributed" vertical="distributed"/>
    </xf>
    <xf numFmtId="0" fontId="8" fillId="0" borderId="315" xfId="0" applyFont="1" applyBorder="1" applyAlignment="1">
      <alignment horizontal="distributed" vertical="center"/>
    </xf>
    <xf numFmtId="0" fontId="8" fillId="0" borderId="315" xfId="0" applyFont="1" applyBorder="1" applyAlignment="1">
      <alignment vertical="center"/>
    </xf>
    <xf numFmtId="38" fontId="17" fillId="0" borderId="315" xfId="1" applyFont="1" applyBorder="1" applyAlignment="1" applyProtection="1">
      <alignment horizontal="right" vertical="top"/>
    </xf>
    <xf numFmtId="38" fontId="17" fillId="0" borderId="336" xfId="1" applyFont="1" applyBorder="1" applyAlignment="1" applyProtection="1">
      <alignment horizontal="right" vertical="top"/>
    </xf>
    <xf numFmtId="38" fontId="17" fillId="0" borderId="252" xfId="1" applyFont="1" applyBorder="1" applyAlignment="1" applyProtection="1">
      <alignment horizontal="right" vertical="top"/>
    </xf>
    <xf numFmtId="38" fontId="17" fillId="0" borderId="308" xfId="1" applyFont="1" applyBorder="1" applyAlignment="1" applyProtection="1">
      <alignment horizontal="right" vertical="top"/>
    </xf>
    <xf numFmtId="49" fontId="16" fillId="0" borderId="104" xfId="0" applyNumberFormat="1" applyFont="1" applyBorder="1" applyAlignment="1">
      <alignment horizontal="distributed" vertical="distributed" justifyLastLine="1"/>
    </xf>
    <xf numFmtId="38" fontId="17" fillId="0" borderId="337" xfId="1" applyFont="1" applyBorder="1" applyAlignment="1" applyProtection="1">
      <alignment horizontal="right" vertical="top"/>
    </xf>
    <xf numFmtId="38" fontId="17" fillId="0" borderId="338" xfId="1" applyFont="1" applyBorder="1" applyAlignment="1" applyProtection="1">
      <alignment horizontal="right" vertical="top"/>
    </xf>
    <xf numFmtId="37" fontId="8" fillId="0" borderId="253" xfId="0" applyNumberFormat="1" applyFont="1" applyBorder="1" applyAlignment="1">
      <alignment horizontal="center" vertical="center"/>
    </xf>
    <xf numFmtId="49" fontId="8" fillId="0" borderId="253" xfId="0" applyNumberFormat="1" applyFont="1" applyBorder="1" applyAlignment="1">
      <alignment horizontal="center" vertical="center" wrapText="1" shrinkToFit="1"/>
    </xf>
    <xf numFmtId="49" fontId="8" fillId="0" borderId="252" xfId="0" applyNumberFormat="1" applyFont="1" applyBorder="1" applyAlignment="1">
      <alignment horizontal="center" vertical="center" wrapText="1" shrinkToFit="1"/>
    </xf>
    <xf numFmtId="0" fontId="8" fillId="0" borderId="251" xfId="0" applyFont="1" applyBorder="1" applyAlignment="1">
      <alignment horizontal="center" vertical="center"/>
    </xf>
    <xf numFmtId="49" fontId="8" fillId="0" borderId="253" xfId="0" applyNumberFormat="1" applyFont="1" applyBorder="1" applyAlignment="1">
      <alignment horizontal="center" vertical="center"/>
    </xf>
    <xf numFmtId="49" fontId="0" fillId="0" borderId="104" xfId="0" applyNumberFormat="1" applyBorder="1" applyAlignment="1">
      <alignment horizontal="distributed" vertical="distributed" justifyLastLine="1"/>
    </xf>
    <xf numFmtId="49" fontId="16" fillId="0" borderId="241" xfId="0" applyNumberFormat="1" applyFont="1" applyBorder="1" applyAlignment="1">
      <alignment vertical="center"/>
    </xf>
    <xf numFmtId="49" fontId="8" fillId="0" borderId="255" xfId="0" applyNumberFormat="1" applyFont="1" applyBorder="1" applyAlignment="1">
      <alignment vertical="center"/>
    </xf>
    <xf numFmtId="38" fontId="17" fillId="0" borderId="250" xfId="1" applyFont="1" applyBorder="1" applyAlignment="1" applyProtection="1">
      <alignment horizontal="right" vertical="top"/>
    </xf>
    <xf numFmtId="38" fontId="9" fillId="0" borderId="316" xfId="1" applyFont="1" applyBorder="1" applyAlignment="1">
      <alignment vertical="center"/>
    </xf>
    <xf numFmtId="38" fontId="17" fillId="0" borderId="201" xfId="1" applyFont="1" applyBorder="1" applyAlignment="1" applyProtection="1">
      <alignment horizontal="right" vertical="top"/>
    </xf>
    <xf numFmtId="38" fontId="9" fillId="0" borderId="247" xfId="1" applyFont="1" applyBorder="1" applyAlignment="1">
      <alignment vertical="center"/>
    </xf>
    <xf numFmtId="38" fontId="9" fillId="0" borderId="339" xfId="1" applyFont="1" applyBorder="1" applyAlignment="1" applyProtection="1">
      <alignment vertical="center"/>
    </xf>
    <xf numFmtId="38" fontId="17" fillId="0" borderId="312" xfId="1" applyFont="1" applyBorder="1" applyAlignment="1" applyProtection="1">
      <alignment horizontal="right" vertical="top"/>
    </xf>
    <xf numFmtId="38" fontId="10" fillId="0" borderId="36" xfId="1" applyFont="1" applyBorder="1" applyAlignment="1">
      <alignment vertical="center"/>
    </xf>
    <xf numFmtId="38" fontId="9" fillId="0" borderId="200" xfId="1" applyFont="1" applyBorder="1" applyAlignment="1">
      <alignment vertical="center"/>
    </xf>
    <xf numFmtId="38" fontId="10" fillId="0" borderId="201" xfId="1" applyFont="1" applyBorder="1" applyAlignment="1">
      <alignment vertical="center"/>
    </xf>
    <xf numFmtId="179" fontId="9" fillId="0" borderId="200" xfId="0" applyNumberFormat="1" applyFont="1" applyBorder="1" applyAlignment="1">
      <alignment vertical="center"/>
    </xf>
    <xf numFmtId="179" fontId="10" fillId="0" borderId="201" xfId="0" applyNumberFormat="1" applyFont="1" applyBorder="1" applyAlignment="1">
      <alignment vertical="center"/>
    </xf>
    <xf numFmtId="0" fontId="8" fillId="0" borderId="326" xfId="0" applyFont="1" applyBorder="1" applyAlignment="1">
      <alignment vertical="center"/>
    </xf>
    <xf numFmtId="0" fontId="9" fillId="0" borderId="265" xfId="0" applyFont="1" applyBorder="1" applyAlignment="1">
      <alignment horizontal="center" vertical="center"/>
    </xf>
    <xf numFmtId="0" fontId="9" fillId="0" borderId="267" xfId="0" applyFont="1" applyBorder="1" applyAlignment="1">
      <alignment vertical="center"/>
    </xf>
    <xf numFmtId="38" fontId="17" fillId="0" borderId="301" xfId="1" applyFont="1" applyBorder="1" applyAlignment="1">
      <alignment horizontal="right" vertical="top"/>
    </xf>
    <xf numFmtId="0" fontId="8" fillId="0" borderId="342" xfId="0" applyFont="1" applyBorder="1" applyAlignment="1">
      <alignment vertical="center"/>
    </xf>
    <xf numFmtId="0" fontId="9" fillId="0" borderId="270" xfId="0" applyFont="1" applyBorder="1" applyAlignment="1">
      <alignment horizontal="left" vertical="center"/>
    </xf>
    <xf numFmtId="0" fontId="9" fillId="0" borderId="270" xfId="0" applyFont="1" applyBorder="1" applyAlignment="1">
      <alignment vertical="center"/>
    </xf>
    <xf numFmtId="181" fontId="9" fillId="0" borderId="278" xfId="0" applyNumberFormat="1" applyFont="1" applyBorder="1" applyAlignment="1">
      <alignment vertical="center"/>
    </xf>
    <xf numFmtId="37" fontId="9" fillId="0" borderId="278" xfId="0" applyNumberFormat="1" applyFont="1" applyBorder="1" applyAlignment="1">
      <alignment vertical="center"/>
    </xf>
    <xf numFmtId="38" fontId="17" fillId="0" borderId="333" xfId="1" applyFont="1" applyBorder="1" applyAlignment="1">
      <alignment horizontal="right" vertical="top"/>
    </xf>
    <xf numFmtId="0" fontId="8" fillId="0" borderId="1" xfId="0" applyFont="1" applyBorder="1" applyAlignment="1">
      <alignment vertical="center"/>
    </xf>
    <xf numFmtId="0" fontId="9" fillId="0" borderId="326" xfId="0" applyFont="1" applyBorder="1" applyAlignment="1">
      <alignment vertical="center"/>
    </xf>
    <xf numFmtId="0" fontId="9" fillId="0" borderId="265" xfId="0" applyFont="1" applyBorder="1" applyAlignment="1">
      <alignment vertical="center"/>
    </xf>
    <xf numFmtId="38" fontId="9" fillId="0" borderId="265" xfId="0" applyNumberFormat="1" applyFont="1" applyBorder="1" applyAlignment="1">
      <alignment vertical="center"/>
    </xf>
    <xf numFmtId="0" fontId="17" fillId="0" borderId="301" xfId="0" applyFont="1" applyBorder="1" applyAlignment="1">
      <alignment horizontal="right" vertical="top"/>
    </xf>
    <xf numFmtId="0" fontId="9" fillId="0" borderId="342" xfId="0" applyFont="1" applyBorder="1" applyAlignment="1">
      <alignment vertical="center"/>
    </xf>
    <xf numFmtId="0" fontId="9" fillId="0" borderId="111" xfId="0" applyFont="1" applyBorder="1" applyAlignment="1">
      <alignment vertical="center"/>
    </xf>
    <xf numFmtId="0" fontId="8" fillId="0" borderId="271" xfId="0" applyFont="1" applyBorder="1" applyAlignment="1">
      <alignment vertical="center"/>
    </xf>
    <xf numFmtId="49" fontId="10" fillId="0" borderId="269" xfId="0" applyNumberFormat="1" applyFont="1" applyBorder="1" applyAlignment="1">
      <alignment horizontal="right" vertical="center" justifyLastLine="1"/>
    </xf>
    <xf numFmtId="49" fontId="10" fillId="0" borderId="343" xfId="0" applyNumberFormat="1" applyFont="1" applyBorder="1" applyAlignment="1">
      <alignment horizontal="right" vertical="center" justifyLastLine="1"/>
    </xf>
    <xf numFmtId="180" fontId="9" fillId="0" borderId="21" xfId="0" applyNumberFormat="1" applyFont="1" applyBorder="1" applyAlignment="1">
      <alignment vertical="center"/>
    </xf>
    <xf numFmtId="180" fontId="9" fillId="0" borderId="22" xfId="0" applyNumberFormat="1" applyFont="1" applyBorder="1" applyAlignment="1">
      <alignment vertical="center"/>
    </xf>
    <xf numFmtId="180" fontId="9" fillId="0" borderId="51" xfId="0" applyNumberFormat="1" applyFont="1" applyBorder="1" applyAlignment="1">
      <alignment vertical="center"/>
    </xf>
    <xf numFmtId="180" fontId="9" fillId="0" borderId="23" xfId="0" applyNumberFormat="1" applyFont="1" applyBorder="1" applyAlignment="1">
      <alignment vertical="center"/>
    </xf>
    <xf numFmtId="180" fontId="9" fillId="0" borderId="151" xfId="0" applyNumberFormat="1" applyFont="1" applyBorder="1" applyAlignment="1">
      <alignment vertical="center"/>
    </xf>
    <xf numFmtId="180" fontId="9" fillId="0" borderId="344" xfId="0" applyNumberFormat="1" applyFont="1" applyBorder="1" applyAlignment="1">
      <alignment vertical="center"/>
    </xf>
    <xf numFmtId="180" fontId="9" fillId="0" borderId="301" xfId="0" applyNumberFormat="1" applyFont="1" applyBorder="1" applyAlignment="1">
      <alignment vertical="center"/>
    </xf>
    <xf numFmtId="180" fontId="9" fillId="0" borderId="333" xfId="0" applyNumberFormat="1" applyFont="1" applyBorder="1" applyAlignment="1">
      <alignment vertical="center"/>
    </xf>
    <xf numFmtId="180" fontId="9" fillId="0" borderId="328" xfId="0" applyNumberFormat="1" applyFont="1" applyBorder="1" applyAlignment="1">
      <alignment vertical="center"/>
    </xf>
    <xf numFmtId="0" fontId="10" fillId="0" borderId="236" xfId="0" applyFont="1" applyBorder="1" applyAlignment="1">
      <alignment horizontal="right"/>
    </xf>
    <xf numFmtId="0" fontId="16" fillId="0" borderId="242" xfId="0" applyFont="1" applyBorder="1" applyAlignment="1">
      <alignment vertical="center"/>
    </xf>
    <xf numFmtId="0" fontId="8" fillId="0" borderId="315" xfId="0" applyFont="1" applyBorder="1" applyAlignment="1">
      <alignment horizontal="center" vertical="center"/>
    </xf>
    <xf numFmtId="37" fontId="9" fillId="0" borderId="232" xfId="0" applyNumberFormat="1" applyFont="1" applyBorder="1" applyAlignment="1">
      <alignment vertical="center"/>
    </xf>
    <xf numFmtId="0" fontId="16" fillId="0" borderId="104" xfId="0" applyFont="1" applyBorder="1" applyAlignment="1">
      <alignment vertical="center"/>
    </xf>
    <xf numFmtId="37" fontId="9" fillId="0" borderId="233" xfId="0" applyNumberFormat="1" applyFont="1" applyBorder="1" applyAlignment="1">
      <alignment vertical="center"/>
    </xf>
    <xf numFmtId="49" fontId="10" fillId="0" borderId="252" xfId="0" applyNumberFormat="1" applyFont="1" applyBorder="1" applyAlignment="1">
      <alignment vertical="center" shrinkToFit="1"/>
    </xf>
    <xf numFmtId="0" fontId="16" fillId="0" borderId="241" xfId="0" applyFont="1" applyBorder="1" applyAlignment="1">
      <alignment vertical="center"/>
    </xf>
    <xf numFmtId="0" fontId="8" fillId="0" borderId="260" xfId="0" applyFont="1" applyBorder="1" applyAlignment="1">
      <alignment horizontal="center" vertical="center"/>
    </xf>
    <xf numFmtId="37" fontId="9" fillId="0" borderId="345" xfId="0" applyNumberFormat="1" applyFont="1" applyBorder="1" applyAlignment="1">
      <alignment vertical="center"/>
    </xf>
    <xf numFmtId="37" fontId="9" fillId="0" borderId="235" xfId="0" applyNumberFormat="1" applyFont="1" applyBorder="1" applyAlignment="1">
      <alignment vertical="center"/>
    </xf>
    <xf numFmtId="37" fontId="9" fillId="0" borderId="238" xfId="0" applyNumberFormat="1" applyFont="1" applyBorder="1" applyAlignment="1">
      <alignment vertical="center"/>
    </xf>
    <xf numFmtId="37" fontId="9" fillId="0" borderId="346" xfId="0" applyNumberFormat="1" applyFont="1" applyBorder="1" applyAlignment="1">
      <alignment vertical="center"/>
    </xf>
    <xf numFmtId="37" fontId="9" fillId="0" borderId="328" xfId="0" applyNumberFormat="1" applyFont="1" applyBorder="1" applyAlignment="1">
      <alignment vertical="center"/>
    </xf>
    <xf numFmtId="37" fontId="10" fillId="0" borderId="23" xfId="0" quotePrefix="1" applyNumberFormat="1" applyFont="1" applyBorder="1" applyAlignment="1">
      <alignment horizontal="right"/>
    </xf>
    <xf numFmtId="37" fontId="9" fillId="0" borderId="347" xfId="0" applyNumberFormat="1" applyFont="1" applyBorder="1"/>
    <xf numFmtId="37" fontId="9" fillId="0" borderId="328" xfId="0" applyNumberFormat="1" applyFont="1" applyBorder="1"/>
    <xf numFmtId="37" fontId="9" fillId="0" borderId="351" xfId="0" applyNumberFormat="1" applyFont="1" applyBorder="1" applyAlignment="1">
      <alignment vertical="center"/>
    </xf>
    <xf numFmtId="0" fontId="9" fillId="0" borderId="78" xfId="0" applyFont="1" applyBorder="1" applyAlignment="1">
      <alignment horizontal="right" vertical="center"/>
    </xf>
    <xf numFmtId="0" fontId="8" fillId="0" borderId="201" xfId="0" applyFont="1" applyBorder="1" applyAlignment="1">
      <alignment horizontal="center" vertical="center"/>
    </xf>
    <xf numFmtId="185" fontId="9" fillId="0" borderId="78" xfId="1" applyNumberFormat="1" applyFont="1" applyBorder="1" applyAlignment="1">
      <alignment horizontal="right" vertical="center"/>
    </xf>
    <xf numFmtId="185" fontId="9" fillId="0" borderId="200" xfId="1" applyNumberFormat="1" applyFont="1" applyBorder="1" applyAlignment="1">
      <alignment vertical="center"/>
    </xf>
    <xf numFmtId="37" fontId="8" fillId="0" borderId="305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distributed" vertical="top" justifyLastLine="1"/>
    </xf>
    <xf numFmtId="0" fontId="8" fillId="0" borderId="82" xfId="0" applyFont="1" applyBorder="1" applyAlignment="1">
      <alignment horizontal="right" vertical="center"/>
    </xf>
    <xf numFmtId="37" fontId="8" fillId="0" borderId="80" xfId="0" applyNumberFormat="1" applyFont="1" applyBorder="1" applyAlignment="1">
      <alignment horizontal="right" vertical="center"/>
    </xf>
    <xf numFmtId="37" fontId="8" fillId="0" borderId="13" xfId="0" applyNumberFormat="1" applyFont="1" applyBorder="1" applyAlignment="1">
      <alignment horizontal="right" vertical="center"/>
    </xf>
    <xf numFmtId="38" fontId="9" fillId="0" borderId="102" xfId="1" applyFont="1" applyBorder="1" applyAlignment="1" applyProtection="1">
      <alignment vertical="center"/>
    </xf>
    <xf numFmtId="38" fontId="9" fillId="0" borderId="302" xfId="1" applyFont="1" applyBorder="1" applyAlignment="1" applyProtection="1">
      <alignment vertical="center"/>
    </xf>
    <xf numFmtId="38" fontId="9" fillId="0" borderId="353" xfId="1" applyFont="1" applyBorder="1" applyAlignment="1" applyProtection="1">
      <alignment vertical="center"/>
    </xf>
    <xf numFmtId="0" fontId="9" fillId="0" borderId="355" xfId="0" applyFont="1" applyBorder="1" applyAlignment="1">
      <alignment vertical="center"/>
    </xf>
    <xf numFmtId="181" fontId="9" fillId="0" borderId="356" xfId="0" applyNumberFormat="1" applyFont="1" applyBorder="1" applyAlignment="1">
      <alignment vertical="center"/>
    </xf>
    <xf numFmtId="37" fontId="9" fillId="0" borderId="355" xfId="0" applyNumberFormat="1" applyFont="1" applyBorder="1" applyAlignment="1">
      <alignment vertical="center"/>
    </xf>
    <xf numFmtId="0" fontId="9" fillId="0" borderId="262" xfId="0" applyFont="1" applyBorder="1" applyAlignment="1">
      <alignment vertical="center"/>
    </xf>
    <xf numFmtId="0" fontId="16" fillId="0" borderId="255" xfId="0" applyFont="1" applyBorder="1"/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10" fillId="0" borderId="254" xfId="0" applyFont="1" applyBorder="1" applyAlignment="1">
      <alignment horizontal="center" vertical="center"/>
    </xf>
    <xf numFmtId="37" fontId="9" fillId="0" borderId="2" xfId="0" quotePrefix="1" applyNumberFormat="1" applyFont="1" applyBorder="1" applyAlignment="1">
      <alignment horizontal="right" vertical="center"/>
    </xf>
    <xf numFmtId="0" fontId="9" fillId="0" borderId="210" xfId="0" applyFont="1" applyBorder="1" applyAlignment="1">
      <alignment horizontal="distributed" vertical="center" justifyLastLine="1"/>
    </xf>
    <xf numFmtId="0" fontId="9" fillId="0" borderId="210" xfId="0" applyFont="1" applyBorder="1" applyAlignment="1">
      <alignment horizontal="center" vertical="center"/>
    </xf>
    <xf numFmtId="37" fontId="9" fillId="0" borderId="39" xfId="0" quotePrefix="1" applyNumberFormat="1" applyFont="1" applyBorder="1" applyAlignment="1">
      <alignment horizontal="right" vertical="center"/>
    </xf>
    <xf numFmtId="37" fontId="30" fillId="0" borderId="39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9" fillId="0" borderId="358" xfId="0" applyFont="1" applyBorder="1" applyAlignment="1">
      <alignment horizontal="center" vertical="center"/>
    </xf>
    <xf numFmtId="0" fontId="9" fillId="0" borderId="291" xfId="0" applyFont="1" applyBorder="1" applyAlignment="1">
      <alignment horizontal="distributed" vertical="center" justifyLastLine="1"/>
    </xf>
    <xf numFmtId="0" fontId="9" fillId="0" borderId="147" xfId="0" applyFont="1" applyBorder="1" applyAlignment="1">
      <alignment vertical="center"/>
    </xf>
    <xf numFmtId="0" fontId="10" fillId="0" borderId="351" xfId="0" applyFont="1" applyBorder="1" applyAlignment="1">
      <alignment horizontal="center" vertical="center"/>
    </xf>
    <xf numFmtId="0" fontId="9" fillId="0" borderId="291" xfId="0" applyFont="1" applyBorder="1" applyAlignment="1">
      <alignment horizontal="center" vertical="center"/>
    </xf>
    <xf numFmtId="37" fontId="9" fillId="0" borderId="351" xfId="0" quotePrefix="1" applyNumberFormat="1" applyFont="1" applyBorder="1" applyAlignment="1">
      <alignment horizontal="right" vertical="center"/>
    </xf>
    <xf numFmtId="37" fontId="30" fillId="0" borderId="147" xfId="0" applyNumberFormat="1" applyFont="1" applyBorder="1" applyAlignment="1">
      <alignment horizontal="right" vertical="center"/>
    </xf>
    <xf numFmtId="182" fontId="9" fillId="0" borderId="302" xfId="0" applyNumberFormat="1" applyFont="1" applyBorder="1" applyAlignment="1">
      <alignment horizontal="right" vertical="center"/>
    </xf>
    <xf numFmtId="37" fontId="9" fillId="0" borderId="147" xfId="0" applyNumberFormat="1" applyFont="1" applyBorder="1" applyAlignment="1">
      <alignment horizontal="right" vertical="center"/>
    </xf>
    <xf numFmtId="0" fontId="10" fillId="0" borderId="81" xfId="0" applyFont="1" applyBorder="1" applyAlignment="1">
      <alignment horizontal="right" vertical="center"/>
    </xf>
    <xf numFmtId="37" fontId="9" fillId="0" borderId="359" xfId="0" applyNumberFormat="1" applyFont="1" applyBorder="1" applyAlignment="1">
      <alignment vertical="center"/>
    </xf>
    <xf numFmtId="37" fontId="9" fillId="0" borderId="360" xfId="0" applyNumberFormat="1" applyFont="1" applyBorder="1" applyAlignment="1">
      <alignment vertical="center"/>
    </xf>
    <xf numFmtId="37" fontId="10" fillId="0" borderId="361" xfId="0" applyNumberFormat="1" applyFont="1" applyBorder="1" applyAlignment="1">
      <alignment horizontal="right" vertical="center"/>
    </xf>
    <xf numFmtId="0" fontId="40" fillId="0" borderId="0" xfId="0" applyFont="1"/>
    <xf numFmtId="0" fontId="9" fillId="0" borderId="254" xfId="0" applyFont="1" applyBorder="1" applyAlignment="1">
      <alignment vertical="center" justifyLastLine="1"/>
    </xf>
    <xf numFmtId="0" fontId="9" fillId="0" borderId="255" xfId="0" applyFont="1" applyBorder="1" applyAlignment="1">
      <alignment horizontal="left" vertical="center"/>
    </xf>
    <xf numFmtId="0" fontId="8" fillId="0" borderId="255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justifyLastLine="1"/>
    </xf>
    <xf numFmtId="0" fontId="9" fillId="0" borderId="79" xfId="0" applyFont="1" applyBorder="1" applyAlignment="1">
      <alignment vertical="center" justifyLastLine="1"/>
    </xf>
    <xf numFmtId="0" fontId="9" fillId="0" borderId="0" xfId="0" applyFont="1" applyAlignment="1">
      <alignment horizontal="right" vertical="center"/>
    </xf>
    <xf numFmtId="0" fontId="8" fillId="0" borderId="255" xfId="0" quotePrefix="1" applyFont="1" applyBorder="1" applyAlignment="1">
      <alignment horizontal="left" vertical="center"/>
    </xf>
    <xf numFmtId="0" fontId="9" fillId="0" borderId="255" xfId="0" applyFont="1" applyBorder="1" applyAlignment="1">
      <alignment horizontal="right" vertical="center"/>
    </xf>
    <xf numFmtId="0" fontId="8" fillId="0" borderId="315" xfId="0" applyFont="1" applyBorder="1" applyAlignment="1">
      <alignment vertical="distributed"/>
    </xf>
    <xf numFmtId="0" fontId="9" fillId="0" borderId="315" xfId="0" applyFont="1" applyBorder="1" applyAlignment="1">
      <alignment horizontal="center" vertical="center"/>
    </xf>
    <xf numFmtId="0" fontId="3" fillId="0" borderId="78" xfId="0" applyFont="1" applyBorder="1"/>
    <xf numFmtId="0" fontId="8" fillId="0" borderId="272" xfId="0" applyFont="1" applyBorder="1" applyAlignment="1">
      <alignment horizontal="distributed" vertical="center"/>
    </xf>
    <xf numFmtId="0" fontId="8" fillId="0" borderId="31" xfId="0" applyFont="1" applyBorder="1" applyAlignment="1">
      <alignment horizontal="center" vertical="center"/>
    </xf>
    <xf numFmtId="0" fontId="9" fillId="0" borderId="272" xfId="0" applyFont="1" applyBorder="1" applyAlignment="1">
      <alignment horizontal="center" vertical="center"/>
    </xf>
    <xf numFmtId="0" fontId="9" fillId="0" borderId="105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3" fillId="0" borderId="31" xfId="0" applyFont="1" applyBorder="1"/>
    <xf numFmtId="0" fontId="8" fillId="0" borderId="362" xfId="0" applyFont="1" applyBorder="1" applyAlignment="1">
      <alignment horizontal="center" vertical="center"/>
    </xf>
    <xf numFmtId="0" fontId="8" fillId="0" borderId="363" xfId="0" applyFont="1" applyBorder="1" applyAlignment="1">
      <alignment horizontal="center" vertical="center"/>
    </xf>
    <xf numFmtId="0" fontId="9" fillId="0" borderId="363" xfId="0" applyFont="1" applyBorder="1" applyAlignment="1">
      <alignment horizontal="center" vertical="center"/>
    </xf>
    <xf numFmtId="0" fontId="3" fillId="0" borderId="363" xfId="0" applyFont="1" applyBorder="1"/>
    <xf numFmtId="0" fontId="8" fillId="0" borderId="364" xfId="0" applyFont="1" applyBorder="1" applyAlignment="1">
      <alignment horizontal="distributed" vertical="center"/>
    </xf>
    <xf numFmtId="0" fontId="9" fillId="0" borderId="364" xfId="0" applyFont="1" applyBorder="1" applyAlignment="1">
      <alignment horizontal="center" vertical="center"/>
    </xf>
    <xf numFmtId="0" fontId="9" fillId="0" borderId="365" xfId="0" applyFont="1" applyBorder="1" applyAlignment="1">
      <alignment horizontal="center" vertical="center"/>
    </xf>
    <xf numFmtId="0" fontId="8" fillId="0" borderId="364" xfId="0" applyFont="1" applyBorder="1" applyAlignment="1">
      <alignment horizontal="center" vertical="center"/>
    </xf>
    <xf numFmtId="0" fontId="8" fillId="0" borderId="365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227" xfId="0" applyFont="1" applyBorder="1" applyAlignment="1">
      <alignment vertical="center" justifyLastLine="1"/>
    </xf>
    <xf numFmtId="0" fontId="9" fillId="0" borderId="317" xfId="0" applyFont="1" applyBorder="1" applyAlignment="1">
      <alignment horizontal="left" justifyLastLine="1"/>
    </xf>
    <xf numFmtId="0" fontId="9" fillId="0" borderId="317" xfId="0" applyFont="1" applyBorder="1" applyAlignment="1">
      <alignment vertical="center" justifyLastLine="1"/>
    </xf>
    <xf numFmtId="0" fontId="9" fillId="0" borderId="317" xfId="0" applyFont="1" applyBorder="1" applyAlignment="1">
      <alignment horizontal="center" vertical="center" justifyLastLine="1"/>
    </xf>
    <xf numFmtId="0" fontId="16" fillId="0" borderId="242" xfId="0" applyFont="1" applyBorder="1"/>
    <xf numFmtId="0" fontId="16" fillId="0" borderId="313" xfId="0" applyFont="1" applyBorder="1"/>
    <xf numFmtId="0" fontId="8" fillId="0" borderId="247" xfId="0" applyFont="1" applyBorder="1" applyAlignment="1">
      <alignment vertical="distributed"/>
    </xf>
    <xf numFmtId="0" fontId="16" fillId="0" borderId="247" xfId="0" applyFont="1" applyBorder="1" applyAlignment="1">
      <alignment horizontal="left" vertical="center"/>
    </xf>
    <xf numFmtId="0" fontId="4" fillId="0" borderId="248" xfId="0" applyFont="1" applyBorder="1" applyAlignment="1">
      <alignment horizontal="center" vertical="center"/>
    </xf>
    <xf numFmtId="0" fontId="9" fillId="0" borderId="247" xfId="0" applyFont="1" applyBorder="1" applyAlignment="1">
      <alignment horizontal="center" vertical="center"/>
    </xf>
    <xf numFmtId="0" fontId="16" fillId="0" borderId="247" xfId="0" applyFont="1" applyBorder="1" applyAlignment="1">
      <alignment horizontal="center" vertical="center"/>
    </xf>
    <xf numFmtId="0" fontId="16" fillId="0" borderId="248" xfId="0" applyFont="1" applyBorder="1" applyAlignment="1">
      <alignment horizontal="center" vertical="center"/>
    </xf>
    <xf numFmtId="0" fontId="16" fillId="0" borderId="24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top" wrapText="1"/>
    </xf>
    <xf numFmtId="0" fontId="8" fillId="0" borderId="315" xfId="0" applyFont="1" applyBorder="1" applyAlignment="1">
      <alignment horizontal="right" vertical="center"/>
    </xf>
    <xf numFmtId="0" fontId="9" fillId="0" borderId="368" xfId="0" applyFont="1" applyBorder="1" applyAlignment="1">
      <alignment horizontal="center" vertical="center"/>
    </xf>
    <xf numFmtId="0" fontId="8" fillId="0" borderId="369" xfId="0" applyFont="1" applyBorder="1" applyAlignment="1">
      <alignment horizontal="center" vertical="center"/>
    </xf>
    <xf numFmtId="0" fontId="9" fillId="0" borderId="79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6" fillId="0" borderId="370" xfId="0" applyFont="1" applyBorder="1" applyAlignment="1">
      <alignment horizontal="center" vertical="center"/>
    </xf>
    <xf numFmtId="0" fontId="3" fillId="0" borderId="247" xfId="0" applyFont="1" applyBorder="1"/>
    <xf numFmtId="38" fontId="9" fillId="0" borderId="200" xfId="1" applyFont="1" applyBorder="1" applyAlignment="1">
      <alignment horizontal="right" vertical="center"/>
    </xf>
    <xf numFmtId="0" fontId="3" fillId="0" borderId="79" xfId="0" applyFont="1" applyBorder="1"/>
    <xf numFmtId="0" fontId="8" fillId="0" borderId="372" xfId="0" applyFont="1" applyBorder="1" applyAlignment="1">
      <alignment horizontal="distributed" vertical="center"/>
    </xf>
    <xf numFmtId="0" fontId="9" fillId="0" borderId="372" xfId="0" applyFont="1" applyBorder="1" applyAlignment="1">
      <alignment horizontal="center" vertical="center"/>
    </xf>
    <xf numFmtId="0" fontId="9" fillId="0" borderId="373" xfId="0" applyFont="1" applyBorder="1" applyAlignment="1">
      <alignment horizontal="center" vertical="center"/>
    </xf>
    <xf numFmtId="0" fontId="8" fillId="0" borderId="372" xfId="0" applyFont="1" applyBorder="1" applyAlignment="1">
      <alignment horizontal="center" vertical="center"/>
    </xf>
    <xf numFmtId="0" fontId="8" fillId="0" borderId="373" xfId="0" applyFont="1" applyBorder="1" applyAlignment="1">
      <alignment horizontal="center" vertical="center"/>
    </xf>
    <xf numFmtId="0" fontId="8" fillId="0" borderId="374" xfId="0" applyFont="1" applyBorder="1" applyAlignment="1">
      <alignment horizontal="center" vertical="center"/>
    </xf>
    <xf numFmtId="0" fontId="8" fillId="0" borderId="375" xfId="0" applyFont="1" applyBorder="1" applyAlignment="1">
      <alignment horizontal="distributed" vertical="center"/>
    </xf>
    <xf numFmtId="0" fontId="9" fillId="0" borderId="375" xfId="0" applyFont="1" applyBorder="1" applyAlignment="1">
      <alignment horizontal="center" vertical="center"/>
    </xf>
    <xf numFmtId="0" fontId="9" fillId="0" borderId="376" xfId="0" applyFont="1" applyBorder="1" applyAlignment="1">
      <alignment horizontal="center" vertical="center"/>
    </xf>
    <xf numFmtId="0" fontId="8" fillId="0" borderId="375" xfId="0" applyFont="1" applyBorder="1" applyAlignment="1">
      <alignment horizontal="center" vertical="center"/>
    </xf>
    <xf numFmtId="0" fontId="8" fillId="0" borderId="376" xfId="0" applyFont="1" applyBorder="1" applyAlignment="1">
      <alignment horizontal="center" vertical="center"/>
    </xf>
    <xf numFmtId="0" fontId="16" fillId="0" borderId="371" xfId="0" applyFont="1" applyBorder="1"/>
    <xf numFmtId="0" fontId="8" fillId="0" borderId="377" xfId="0" applyFont="1" applyBorder="1" applyAlignment="1">
      <alignment vertical="distributed"/>
    </xf>
    <xf numFmtId="0" fontId="16" fillId="0" borderId="377" xfId="0" applyFont="1" applyBorder="1" applyAlignment="1">
      <alignment horizontal="left" vertical="center"/>
    </xf>
    <xf numFmtId="0" fontId="4" fillId="0" borderId="378" xfId="0" applyFont="1" applyBorder="1" applyAlignment="1">
      <alignment horizontal="center" vertical="center"/>
    </xf>
    <xf numFmtId="0" fontId="9" fillId="0" borderId="377" xfId="0" applyFont="1" applyBorder="1" applyAlignment="1">
      <alignment horizontal="center" vertical="center"/>
    </xf>
    <xf numFmtId="0" fontId="16" fillId="0" borderId="377" xfId="0" applyFont="1" applyBorder="1" applyAlignment="1">
      <alignment horizontal="center" vertical="center"/>
    </xf>
    <xf numFmtId="0" fontId="16" fillId="0" borderId="378" xfId="0" applyFont="1" applyBorder="1" applyAlignment="1">
      <alignment horizontal="center" vertical="center"/>
    </xf>
    <xf numFmtId="0" fontId="16" fillId="0" borderId="379" xfId="0" applyFont="1" applyBorder="1" applyAlignment="1">
      <alignment horizontal="center" vertical="center"/>
    </xf>
    <xf numFmtId="0" fontId="16" fillId="0" borderId="380" xfId="0" applyFont="1" applyBorder="1" applyAlignment="1">
      <alignment horizontal="center" vertical="center"/>
    </xf>
    <xf numFmtId="0" fontId="16" fillId="0" borderId="381" xfId="0" applyFont="1" applyBorder="1" applyAlignment="1">
      <alignment horizontal="center" vertical="center"/>
    </xf>
    <xf numFmtId="0" fontId="8" fillId="0" borderId="382" xfId="0" applyFont="1" applyBorder="1" applyAlignment="1">
      <alignment horizontal="center" vertical="center"/>
    </xf>
    <xf numFmtId="0" fontId="3" fillId="0" borderId="377" xfId="0" applyFont="1" applyBorder="1"/>
    <xf numFmtId="0" fontId="9" fillId="0" borderId="260" xfId="0" applyFont="1" applyBorder="1" applyAlignment="1">
      <alignment vertical="center"/>
    </xf>
    <xf numFmtId="0" fontId="10" fillId="0" borderId="260" xfId="0" applyFont="1" applyBorder="1" applyAlignment="1">
      <alignment horizontal="center" vertical="center"/>
    </xf>
    <xf numFmtId="0" fontId="9" fillId="0" borderId="315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37" fontId="10" fillId="0" borderId="43" xfId="0" applyNumberFormat="1" applyFont="1" applyBorder="1" applyAlignment="1">
      <alignment horizontal="center" vertical="center"/>
    </xf>
    <xf numFmtId="0" fontId="9" fillId="0" borderId="0" xfId="0" applyFont="1" applyAlignment="1">
      <alignment vertical="distributed"/>
    </xf>
    <xf numFmtId="0" fontId="9" fillId="0" borderId="37" xfId="0" applyFont="1" applyBorder="1" applyAlignment="1">
      <alignment vertical="center"/>
    </xf>
    <xf numFmtId="0" fontId="8" fillId="0" borderId="384" xfId="0" applyFont="1" applyBorder="1" applyAlignment="1">
      <alignment vertical="center"/>
    </xf>
    <xf numFmtId="0" fontId="16" fillId="0" borderId="384" xfId="0" applyFont="1" applyBorder="1" applyAlignment="1">
      <alignment vertical="center"/>
    </xf>
    <xf numFmtId="0" fontId="16" fillId="0" borderId="385" xfId="0" applyFont="1" applyBorder="1" applyAlignment="1">
      <alignment vertical="center"/>
    </xf>
    <xf numFmtId="0" fontId="9" fillId="0" borderId="255" xfId="0" applyFont="1" applyBorder="1" applyAlignment="1">
      <alignment horizontal="distributed" vertical="distributed"/>
    </xf>
    <xf numFmtId="0" fontId="16" fillId="0" borderId="39" xfId="0" applyFont="1" applyBorder="1" applyAlignment="1">
      <alignment vertical="center"/>
    </xf>
    <xf numFmtId="0" fontId="16" fillId="0" borderId="57" xfId="0" applyFont="1" applyBorder="1" applyAlignment="1">
      <alignment vertical="center"/>
    </xf>
    <xf numFmtId="37" fontId="10" fillId="0" borderId="47" xfId="0" applyNumberFormat="1" applyFont="1" applyBorder="1" applyAlignment="1">
      <alignment horizontal="center" vertical="center"/>
    </xf>
    <xf numFmtId="37" fontId="10" fillId="0" borderId="91" xfId="0" applyNumberFormat="1" applyFont="1" applyBorder="1" applyAlignment="1">
      <alignment horizontal="center" vertical="center"/>
    </xf>
    <xf numFmtId="37" fontId="10" fillId="0" borderId="39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7" fontId="7" fillId="0" borderId="0" xfId="0" applyNumberFormat="1" applyFont="1" applyAlignment="1">
      <alignment vertical="center"/>
    </xf>
    <xf numFmtId="37" fontId="3" fillId="0" borderId="0" xfId="0" applyNumberFormat="1" applyFont="1"/>
    <xf numFmtId="37" fontId="6" fillId="0" borderId="0" xfId="0" applyNumberFormat="1" applyFont="1"/>
    <xf numFmtId="0" fontId="41" fillId="0" borderId="0" xfId="0" applyFont="1"/>
    <xf numFmtId="0" fontId="9" fillId="0" borderId="210" xfId="0" applyFont="1" applyBorder="1" applyAlignment="1">
      <alignment vertical="center"/>
    </xf>
    <xf numFmtId="37" fontId="10" fillId="0" borderId="386" xfId="0" applyNumberFormat="1" applyFont="1" applyBorder="1" applyAlignment="1">
      <alignment vertical="center"/>
    </xf>
    <xf numFmtId="37" fontId="9" fillId="0" borderId="43" xfId="0" applyNumberFormat="1" applyFont="1" applyBorder="1" applyAlignment="1">
      <alignment horizontal="right" vertical="center"/>
    </xf>
    <xf numFmtId="0" fontId="9" fillId="0" borderId="47" xfId="0" applyFont="1" applyBorder="1" applyAlignment="1">
      <alignment horizontal="right" vertical="center"/>
    </xf>
    <xf numFmtId="37" fontId="9" fillId="0" borderId="91" xfId="0" applyNumberFormat="1" applyFont="1" applyBorder="1" applyAlignment="1">
      <alignment horizontal="right" vertical="center"/>
    </xf>
    <xf numFmtId="37" fontId="10" fillId="0" borderId="327" xfId="0" applyNumberFormat="1" applyFont="1" applyBorder="1" applyAlignment="1">
      <alignment vertical="center"/>
    </xf>
    <xf numFmtId="37" fontId="10" fillId="0" borderId="163" xfId="0" applyNumberFormat="1" applyFont="1" applyBorder="1" applyAlignment="1">
      <alignment vertical="center"/>
    </xf>
    <xf numFmtId="0" fontId="42" fillId="0" borderId="0" xfId="0" applyFont="1"/>
    <xf numFmtId="0" fontId="9" fillId="0" borderId="387" xfId="0" applyFont="1" applyBorder="1" applyAlignment="1">
      <alignment vertical="center"/>
    </xf>
    <xf numFmtId="0" fontId="9" fillId="0" borderId="387" xfId="0" applyFont="1" applyBorder="1" applyAlignment="1">
      <alignment horizontal="center" vertical="center"/>
    </xf>
    <xf numFmtId="0" fontId="8" fillId="0" borderId="336" xfId="0" applyFont="1" applyBorder="1" applyAlignment="1">
      <alignment vertical="center"/>
    </xf>
    <xf numFmtId="0" fontId="8" fillId="0" borderId="366" xfId="0" applyFont="1" applyBorder="1" applyAlignment="1">
      <alignment vertical="center"/>
    </xf>
    <xf numFmtId="0" fontId="8" fillId="0" borderId="367" xfId="0" applyFont="1" applyBorder="1" applyAlignment="1">
      <alignment vertical="center"/>
    </xf>
    <xf numFmtId="0" fontId="8" fillId="0" borderId="383" xfId="0" applyFont="1" applyBorder="1" applyAlignment="1">
      <alignment vertical="center"/>
    </xf>
    <xf numFmtId="0" fontId="8" fillId="0" borderId="337" xfId="0" applyFont="1" applyBorder="1" applyAlignment="1">
      <alignment vertical="center"/>
    </xf>
    <xf numFmtId="0" fontId="8" fillId="0" borderId="250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9" fillId="0" borderId="387" xfId="0" applyFont="1" applyBorder="1"/>
    <xf numFmtId="0" fontId="9" fillId="0" borderId="124" xfId="0" applyFont="1" applyBorder="1"/>
    <xf numFmtId="0" fontId="9" fillId="0" borderId="125" xfId="0" applyFont="1" applyBorder="1"/>
    <xf numFmtId="0" fontId="9" fillId="0" borderId="388" xfId="0" applyFont="1" applyBorder="1" applyAlignment="1">
      <alignment horizontal="center" vertical="center"/>
    </xf>
    <xf numFmtId="0" fontId="9" fillId="0" borderId="390" xfId="0" applyFont="1" applyBorder="1" applyAlignment="1">
      <alignment horizontal="center" vertical="center"/>
    </xf>
    <xf numFmtId="0" fontId="9" fillId="0" borderId="387" xfId="0" applyFont="1" applyBorder="1" applyAlignment="1">
      <alignment vertical="center" textRotation="255"/>
    </xf>
    <xf numFmtId="0" fontId="34" fillId="0" borderId="124" xfId="0" applyFont="1" applyBorder="1" applyAlignment="1">
      <alignment vertical="center" textRotation="255"/>
    </xf>
    <xf numFmtId="0" fontId="10" fillId="0" borderId="125" xfId="0" applyFont="1" applyBorder="1" applyAlignment="1">
      <alignment horizontal="right" vertical="top"/>
    </xf>
    <xf numFmtId="0" fontId="9" fillId="0" borderId="399" xfId="0" applyFont="1" applyBorder="1" applyAlignment="1">
      <alignment horizontal="center" vertical="center"/>
    </xf>
    <xf numFmtId="0" fontId="10" fillId="0" borderId="338" xfId="0" applyFont="1" applyBorder="1" applyAlignment="1">
      <alignment horizontal="right" vertical="top"/>
    </xf>
    <xf numFmtId="0" fontId="9" fillId="0" borderId="314" xfId="0" applyFont="1" applyBorder="1"/>
    <xf numFmtId="0" fontId="9" fillId="0" borderId="114" xfId="0" applyFont="1" applyBorder="1"/>
    <xf numFmtId="0" fontId="10" fillId="0" borderId="405" xfId="0" applyFont="1" applyBorder="1" applyAlignment="1">
      <alignment horizontal="right" vertical="top"/>
    </xf>
    <xf numFmtId="0" fontId="9" fillId="0" borderId="200" xfId="0" applyFont="1" applyBorder="1"/>
    <xf numFmtId="0" fontId="9" fillId="0" borderId="198" xfId="0" applyFont="1" applyBorder="1"/>
    <xf numFmtId="0" fontId="10" fillId="0" borderId="71" xfId="0" applyFont="1" applyBorder="1" applyAlignment="1">
      <alignment horizontal="right" vertical="top"/>
    </xf>
    <xf numFmtId="0" fontId="18" fillId="0" borderId="0" xfId="0" applyFont="1"/>
    <xf numFmtId="0" fontId="9" fillId="0" borderId="114" xfId="0" applyFont="1" applyBorder="1" applyAlignment="1">
      <alignment horizontal="center" vertical="center"/>
    </xf>
    <xf numFmtId="0" fontId="9" fillId="0" borderId="120" xfId="0" applyFont="1" applyBorder="1" applyAlignment="1">
      <alignment horizontal="center" vertical="center"/>
    </xf>
    <xf numFmtId="0" fontId="9" fillId="0" borderId="170" xfId="0" applyFont="1" applyBorder="1"/>
    <xf numFmtId="0" fontId="9" fillId="0" borderId="71" xfId="0" applyFont="1" applyBorder="1" applyAlignment="1">
      <alignment horizontal="center" vertical="center"/>
    </xf>
    <xf numFmtId="0" fontId="9" fillId="0" borderId="292" xfId="0" applyFont="1" applyBorder="1" applyAlignment="1">
      <alignment horizontal="center" vertical="center"/>
    </xf>
    <xf numFmtId="0" fontId="9" fillId="0" borderId="125" xfId="0" applyFont="1" applyBorder="1" applyAlignment="1">
      <alignment horizontal="center" vertical="center"/>
    </xf>
    <xf numFmtId="0" fontId="10" fillId="0" borderId="201" xfId="0" applyFont="1" applyBorder="1" applyAlignment="1">
      <alignment horizontal="right" vertical="top"/>
    </xf>
    <xf numFmtId="0" fontId="9" fillId="0" borderId="198" xfId="0" applyFont="1" applyBorder="1" applyAlignment="1">
      <alignment vertical="top"/>
    </xf>
    <xf numFmtId="0" fontId="9" fillId="0" borderId="200" xfId="0" applyFont="1" applyBorder="1" applyAlignment="1">
      <alignment vertical="top"/>
    </xf>
    <xf numFmtId="0" fontId="9" fillId="0" borderId="201" xfId="0" applyFont="1" applyBorder="1" applyAlignment="1">
      <alignment vertical="center"/>
    </xf>
    <xf numFmtId="0" fontId="16" fillId="0" borderId="108" xfId="0" applyFont="1" applyBorder="1"/>
    <xf numFmtId="0" fontId="9" fillId="0" borderId="318" xfId="0" applyFont="1" applyBorder="1" applyAlignment="1">
      <alignment vertical="center"/>
    </xf>
    <xf numFmtId="0" fontId="9" fillId="0" borderId="227" xfId="0" applyFont="1" applyBorder="1" applyAlignment="1">
      <alignment horizontal="distributed" justifyLastLine="1"/>
    </xf>
    <xf numFmtId="0" fontId="16" fillId="0" borderId="241" xfId="0" applyFont="1" applyBorder="1"/>
    <xf numFmtId="37" fontId="10" fillId="0" borderId="307" xfId="0" applyNumberFormat="1" applyFont="1" applyBorder="1" applyAlignment="1">
      <alignment vertical="center"/>
    </xf>
    <xf numFmtId="0" fontId="16" fillId="0" borderId="412" xfId="0" applyFont="1" applyBorder="1" applyAlignment="1">
      <alignment vertical="center"/>
    </xf>
    <xf numFmtId="37" fontId="9" fillId="0" borderId="412" xfId="0" applyNumberFormat="1" applyFont="1" applyBorder="1" applyAlignment="1">
      <alignment horizontal="right" vertical="center"/>
    </xf>
    <xf numFmtId="37" fontId="10" fillId="0" borderId="412" xfId="0" applyNumberFormat="1" applyFont="1" applyBorder="1" applyAlignment="1">
      <alignment horizontal="center" vertical="center"/>
    </xf>
    <xf numFmtId="37" fontId="9" fillId="0" borderId="412" xfId="0" applyNumberFormat="1" applyFont="1" applyBorder="1" applyAlignment="1">
      <alignment vertical="center"/>
    </xf>
    <xf numFmtId="37" fontId="10" fillId="0" borderId="413" xfId="0" applyNumberFormat="1" applyFont="1" applyBorder="1" applyAlignment="1">
      <alignment vertical="center"/>
    </xf>
    <xf numFmtId="0" fontId="8" fillId="0" borderId="414" xfId="0" applyFont="1" applyBorder="1" applyAlignment="1">
      <alignment vertical="center"/>
    </xf>
    <xf numFmtId="0" fontId="16" fillId="0" borderId="414" xfId="0" applyFont="1" applyBorder="1" applyAlignment="1">
      <alignment vertical="center"/>
    </xf>
    <xf numFmtId="37" fontId="9" fillId="0" borderId="415" xfId="0" applyNumberFormat="1" applyFont="1" applyBorder="1" applyAlignment="1">
      <alignment horizontal="right" vertical="center"/>
    </xf>
    <xf numFmtId="37" fontId="10" fillId="0" borderId="416" xfId="0" applyNumberFormat="1" applyFont="1" applyBorder="1" applyAlignment="1">
      <alignment horizontal="center" vertical="center"/>
    </xf>
    <xf numFmtId="37" fontId="9" fillId="0" borderId="416" xfId="0" applyNumberFormat="1" applyFont="1" applyBorder="1" applyAlignment="1">
      <alignment horizontal="right" vertical="center"/>
    </xf>
    <xf numFmtId="37" fontId="9" fillId="0" borderId="416" xfId="0" applyNumberFormat="1" applyFont="1" applyBorder="1" applyAlignment="1">
      <alignment vertical="center"/>
    </xf>
    <xf numFmtId="37" fontId="10" fillId="0" borderId="417" xfId="0" applyNumberFormat="1" applyFont="1" applyBorder="1" applyAlignment="1">
      <alignment vertical="center"/>
    </xf>
    <xf numFmtId="37" fontId="10" fillId="0" borderId="418" xfId="0" applyNumberFormat="1" applyFont="1" applyBorder="1" applyAlignment="1">
      <alignment vertical="center"/>
    </xf>
    <xf numFmtId="37" fontId="10" fillId="0" borderId="338" xfId="0" applyNumberFormat="1" applyFont="1" applyBorder="1" applyAlignment="1">
      <alignment vertical="center"/>
    </xf>
    <xf numFmtId="0" fontId="16" fillId="0" borderId="415" xfId="0" applyFont="1" applyBorder="1" applyAlignment="1">
      <alignment vertical="center"/>
    </xf>
    <xf numFmtId="37" fontId="10" fillId="0" borderId="415" xfId="0" applyNumberFormat="1" applyFont="1" applyBorder="1" applyAlignment="1">
      <alignment horizontal="center" vertical="center"/>
    </xf>
    <xf numFmtId="37" fontId="9" fillId="0" borderId="415" xfId="0" applyNumberFormat="1" applyFont="1" applyBorder="1" applyAlignment="1">
      <alignment vertical="center"/>
    </xf>
    <xf numFmtId="37" fontId="10" fillId="0" borderId="419" xfId="0" applyNumberFormat="1" applyFont="1" applyBorder="1" applyAlignment="1">
      <alignment vertical="center"/>
    </xf>
    <xf numFmtId="0" fontId="8" fillId="0" borderId="420" xfId="0" applyFont="1" applyBorder="1" applyAlignment="1">
      <alignment vertical="center"/>
    </xf>
    <xf numFmtId="0" fontId="16" fillId="0" borderId="420" xfId="0" applyFont="1" applyBorder="1" applyAlignment="1">
      <alignment vertical="center"/>
    </xf>
    <xf numFmtId="37" fontId="10" fillId="0" borderId="421" xfId="0" applyNumberFormat="1" applyFont="1" applyBorder="1" applyAlignment="1">
      <alignment horizontal="center" vertical="center"/>
    </xf>
    <xf numFmtId="37" fontId="9" fillId="0" borderId="421" xfId="0" applyNumberFormat="1" applyFont="1" applyBorder="1" applyAlignment="1">
      <alignment horizontal="right" vertical="center"/>
    </xf>
    <xf numFmtId="0" fontId="9" fillId="0" borderId="422" xfId="0" applyFont="1" applyBorder="1" applyAlignment="1">
      <alignment vertical="center"/>
    </xf>
    <xf numFmtId="37" fontId="10" fillId="0" borderId="422" xfId="0" applyNumberFormat="1" applyFont="1" applyBorder="1" applyAlignment="1">
      <alignment horizontal="center" vertical="center"/>
    </xf>
    <xf numFmtId="0" fontId="9" fillId="0" borderId="423" xfId="0" applyFont="1" applyBorder="1" applyAlignment="1">
      <alignment vertical="center"/>
    </xf>
    <xf numFmtId="0" fontId="9" fillId="0" borderId="320" xfId="0" applyFont="1" applyBorder="1" applyAlignment="1">
      <alignment vertical="center"/>
    </xf>
    <xf numFmtId="37" fontId="9" fillId="0" borderId="353" xfId="0" applyNumberFormat="1" applyFont="1" applyBorder="1" applyAlignment="1">
      <alignment vertical="center"/>
    </xf>
    <xf numFmtId="0" fontId="9" fillId="0" borderId="115" xfId="0" applyFont="1" applyBorder="1"/>
    <xf numFmtId="0" fontId="9" fillId="0" borderId="59" xfId="0" applyFont="1" applyBorder="1"/>
    <xf numFmtId="0" fontId="9" fillId="0" borderId="426" xfId="0" applyFont="1" applyBorder="1"/>
    <xf numFmtId="0" fontId="8" fillId="0" borderId="117" xfId="0" applyFont="1" applyBorder="1" applyAlignment="1">
      <alignment horizontal="right" vertical="top"/>
    </xf>
    <xf numFmtId="0" fontId="8" fillId="0" borderId="119" xfId="0" applyFont="1" applyBorder="1" applyAlignment="1">
      <alignment horizontal="right" vertical="top"/>
    </xf>
    <xf numFmtId="0" fontId="8" fillId="0" borderId="427" xfId="0" applyFont="1" applyBorder="1" applyAlignment="1">
      <alignment horizontal="right" vertical="top"/>
    </xf>
    <xf numFmtId="0" fontId="9" fillId="0" borderId="120" xfId="0" applyFont="1" applyBorder="1"/>
    <xf numFmtId="0" fontId="8" fillId="0" borderId="292" xfId="0" applyFont="1" applyBorder="1" applyAlignment="1">
      <alignment horizontal="right" vertical="top"/>
    </xf>
    <xf numFmtId="0" fontId="8" fillId="0" borderId="125" xfId="0" applyFont="1" applyBorder="1" applyAlignment="1">
      <alignment horizontal="right" vertical="top"/>
    </xf>
    <xf numFmtId="0" fontId="9" fillId="0" borderId="392" xfId="0" applyFont="1" applyBorder="1" applyAlignment="1">
      <alignment horizontal="center" vertical="center"/>
    </xf>
    <xf numFmtId="0" fontId="9" fillId="0" borderId="209" xfId="0" applyFont="1" applyBorder="1" applyAlignment="1">
      <alignment horizontal="center"/>
    </xf>
    <xf numFmtId="0" fontId="8" fillId="0" borderId="428" xfId="0" applyFont="1" applyBorder="1" applyAlignment="1">
      <alignment horizontal="right" vertical="top"/>
    </xf>
    <xf numFmtId="0" fontId="8" fillId="0" borderId="429" xfId="0" applyFont="1" applyBorder="1" applyAlignment="1">
      <alignment horizontal="right" vertical="top"/>
    </xf>
    <xf numFmtId="0" fontId="8" fillId="0" borderId="430" xfId="0" applyFont="1" applyBorder="1" applyAlignment="1">
      <alignment horizontal="right" vertical="top"/>
    </xf>
    <xf numFmtId="0" fontId="8" fillId="0" borderId="406" xfId="0" applyFont="1" applyBorder="1" applyAlignment="1">
      <alignment horizontal="right" vertical="top"/>
    </xf>
    <xf numFmtId="0" fontId="8" fillId="0" borderId="338" xfId="0" applyFont="1" applyBorder="1" applyAlignment="1">
      <alignment horizontal="right" vertical="top"/>
    </xf>
    <xf numFmtId="0" fontId="8" fillId="0" borderId="197" xfId="0" applyFont="1" applyBorder="1" applyAlignment="1">
      <alignment horizontal="right" vertical="top"/>
    </xf>
    <xf numFmtId="0" fontId="8" fillId="0" borderId="407" xfId="0" applyFont="1" applyBorder="1" applyAlignment="1">
      <alignment horizontal="right" vertical="top"/>
    </xf>
    <xf numFmtId="0" fontId="18" fillId="0" borderId="0" xfId="0" applyFont="1" applyAlignment="1">
      <alignment vertical="center"/>
    </xf>
    <xf numFmtId="0" fontId="9" fillId="0" borderId="432" xfId="0" applyFont="1" applyBorder="1"/>
    <xf numFmtId="0" fontId="9" fillId="0" borderId="434" xfId="0" applyFont="1" applyBorder="1"/>
    <xf numFmtId="0" fontId="9" fillId="0" borderId="436" xfId="0" applyFont="1" applyBorder="1"/>
    <xf numFmtId="0" fontId="9" fillId="0" borderId="437" xfId="0" applyFont="1" applyBorder="1"/>
    <xf numFmtId="0" fontId="9" fillId="0" borderId="438" xfId="0" applyFont="1" applyBorder="1"/>
    <xf numFmtId="0" fontId="9" fillId="0" borderId="439" xfId="0" applyFont="1" applyBorder="1"/>
    <xf numFmtId="0" fontId="34" fillId="0" borderId="431" xfId="0" applyFont="1" applyBorder="1" applyAlignment="1">
      <alignment vertical="top"/>
    </xf>
    <xf numFmtId="0" fontId="34" fillId="0" borderId="435" xfId="0" applyFont="1" applyBorder="1" applyAlignment="1">
      <alignment vertical="top"/>
    </xf>
    <xf numFmtId="0" fontId="34" fillId="0" borderId="433" xfId="0" applyFont="1" applyBorder="1" applyAlignment="1">
      <alignment horizontal="left" vertical="top"/>
    </xf>
    <xf numFmtId="0" fontId="9" fillId="0" borderId="434" xfId="0" applyFont="1" applyBorder="1" applyAlignment="1">
      <alignment horizontal="center" vertical="center"/>
    </xf>
    <xf numFmtId="0" fontId="9" fillId="0" borderId="313" xfId="0" applyFont="1" applyBorder="1"/>
    <xf numFmtId="0" fontId="9" fillId="0" borderId="250" xfId="0" applyFont="1" applyBorder="1" applyAlignment="1">
      <alignment horizontal="right" vertical="center"/>
    </xf>
    <xf numFmtId="0" fontId="9" fillId="0" borderId="124" xfId="0" applyFont="1" applyBorder="1" applyAlignment="1">
      <alignment horizontal="right" vertical="center"/>
    </xf>
    <xf numFmtId="0" fontId="9" fillId="0" borderId="125" xfId="0" applyFont="1" applyBorder="1" applyAlignment="1">
      <alignment horizontal="right" vertical="center"/>
    </xf>
    <xf numFmtId="0" fontId="8" fillId="0" borderId="170" xfId="0" applyFont="1" applyBorder="1" applyAlignment="1">
      <alignment horizontal="center" vertical="center"/>
    </xf>
    <xf numFmtId="0" fontId="8" fillId="0" borderId="210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9" fillId="0" borderId="114" xfId="0" applyFont="1" applyBorder="1" applyAlignment="1">
      <alignment horizontal="right" vertical="center"/>
    </xf>
    <xf numFmtId="0" fontId="9" fillId="0" borderId="314" xfId="0" applyFont="1" applyBorder="1" applyAlignment="1">
      <alignment horizontal="right" vertical="center"/>
    </xf>
    <xf numFmtId="0" fontId="9" fillId="0" borderId="381" xfId="0" applyFont="1" applyBorder="1" applyAlignment="1">
      <alignment horizontal="right" vertical="center"/>
    </xf>
    <xf numFmtId="0" fontId="42" fillId="0" borderId="247" xfId="0" applyFont="1" applyBorder="1"/>
    <xf numFmtId="0" fontId="8" fillId="0" borderId="170" xfId="0" applyFont="1" applyBorder="1" applyAlignment="1">
      <alignment horizontal="left" vertical="center"/>
    </xf>
    <xf numFmtId="0" fontId="8" fillId="0" borderId="312" xfId="0" applyFont="1" applyBorder="1" applyAlignment="1">
      <alignment horizontal="left" vertical="center"/>
    </xf>
    <xf numFmtId="0" fontId="8" fillId="0" borderId="125" xfId="0" applyFont="1" applyBorder="1" applyAlignment="1">
      <alignment horizontal="right" vertical="center"/>
    </xf>
    <xf numFmtId="0" fontId="8" fillId="0" borderId="197" xfId="0" applyFont="1" applyBorder="1" applyAlignment="1">
      <alignment horizontal="left" vertical="center"/>
    </xf>
    <xf numFmtId="0" fontId="8" fillId="0" borderId="338" xfId="0" applyFont="1" applyBorder="1" applyAlignment="1">
      <alignment horizontal="right" vertical="center"/>
    </xf>
    <xf numFmtId="0" fontId="8" fillId="0" borderId="338" xfId="0" applyFont="1" applyBorder="1" applyAlignment="1">
      <alignment horizontal="center" vertical="center"/>
    </xf>
    <xf numFmtId="0" fontId="8" fillId="0" borderId="338" xfId="0" applyFont="1" applyBorder="1" applyAlignment="1">
      <alignment horizontal="left" vertical="center"/>
    </xf>
    <xf numFmtId="0" fontId="8" fillId="0" borderId="407" xfId="0" applyFont="1" applyBorder="1" applyAlignment="1">
      <alignment horizontal="left" vertical="center"/>
    </xf>
    <xf numFmtId="0" fontId="16" fillId="0" borderId="125" xfId="0" applyFont="1" applyBorder="1" applyAlignment="1">
      <alignment horizontal="center" vertical="center"/>
    </xf>
    <xf numFmtId="0" fontId="16" fillId="0" borderId="124" xfId="0" applyFont="1" applyBorder="1" applyAlignment="1">
      <alignment horizontal="right" vertical="center"/>
    </xf>
    <xf numFmtId="0" fontId="16" fillId="0" borderId="338" xfId="0" applyFont="1" applyBorder="1" applyAlignment="1">
      <alignment horizontal="center" vertical="center"/>
    </xf>
    <xf numFmtId="0" fontId="8" fillId="0" borderId="382" xfId="0" applyFont="1" applyBorder="1" applyAlignment="1">
      <alignment horizontal="left" vertical="center"/>
    </xf>
    <xf numFmtId="0" fontId="9" fillId="0" borderId="444" xfId="0" applyFont="1" applyBorder="1" applyAlignment="1">
      <alignment horizontal="right" vertical="center"/>
    </xf>
    <xf numFmtId="0" fontId="8" fillId="0" borderId="398" xfId="0" applyFont="1" applyBorder="1" applyAlignment="1">
      <alignment horizontal="left" vertical="center"/>
    </xf>
    <xf numFmtId="0" fontId="44" fillId="0" borderId="0" xfId="0" applyFont="1"/>
    <xf numFmtId="0" fontId="8" fillId="2" borderId="7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" fillId="0" borderId="0" xfId="2">
      <alignment vertical="center"/>
    </xf>
    <xf numFmtId="38" fontId="45" fillId="0" borderId="452" xfId="3" applyFont="1" applyBorder="1">
      <alignment vertical="center"/>
    </xf>
    <xf numFmtId="38" fontId="45" fillId="0" borderId="453" xfId="3" applyFont="1" applyBorder="1">
      <alignment vertical="center"/>
    </xf>
    <xf numFmtId="38" fontId="45" fillId="0" borderId="454" xfId="3" applyFont="1" applyBorder="1">
      <alignment vertical="center"/>
    </xf>
    <xf numFmtId="38" fontId="45" fillId="0" borderId="314" xfId="3" applyFont="1" applyBorder="1">
      <alignment vertical="center"/>
    </xf>
    <xf numFmtId="38" fontId="45" fillId="0" borderId="396" xfId="3" applyFont="1" applyBorder="1">
      <alignment vertical="center"/>
    </xf>
    <xf numFmtId="38" fontId="45" fillId="0" borderId="455" xfId="3" applyFont="1" applyBorder="1">
      <alignment vertical="center"/>
    </xf>
    <xf numFmtId="38" fontId="45" fillId="0" borderId="345" xfId="3" applyFont="1" applyBorder="1">
      <alignment vertical="center"/>
    </xf>
    <xf numFmtId="38" fontId="45" fillId="0" borderId="457" xfId="3" applyFont="1" applyBorder="1">
      <alignment vertical="center"/>
    </xf>
    <xf numFmtId="38" fontId="45" fillId="0" borderId="458" xfId="3" applyFont="1" applyBorder="1">
      <alignment vertical="center"/>
    </xf>
    <xf numFmtId="38" fontId="45" fillId="0" borderId="170" xfId="3" applyFont="1" applyBorder="1">
      <alignment vertical="center"/>
    </xf>
    <xf numFmtId="38" fontId="45" fillId="0" borderId="125" xfId="3" applyFont="1" applyBorder="1">
      <alignment vertical="center"/>
    </xf>
    <xf numFmtId="38" fontId="45" fillId="0" borderId="387" xfId="3" applyFont="1" applyBorder="1">
      <alignment vertical="center"/>
    </xf>
    <xf numFmtId="38" fontId="45" fillId="0" borderId="459" xfId="3" applyFont="1" applyBorder="1">
      <alignment vertical="center"/>
    </xf>
    <xf numFmtId="38" fontId="45" fillId="0" borderId="394" xfId="3" applyFont="1" applyBorder="1">
      <alignment vertical="center"/>
    </xf>
    <xf numFmtId="38" fontId="45" fillId="0" borderId="461" xfId="3" applyFont="1" applyBorder="1">
      <alignment vertical="center"/>
    </xf>
    <xf numFmtId="38" fontId="45" fillId="0" borderId="462" xfId="3" applyFont="1" applyBorder="1">
      <alignment vertical="center"/>
    </xf>
    <xf numFmtId="38" fontId="45" fillId="0" borderId="401" xfId="3" applyFont="1" applyBorder="1">
      <alignment vertical="center"/>
    </xf>
    <xf numFmtId="38" fontId="45" fillId="0" borderId="402" xfId="3" applyFont="1" applyBorder="1">
      <alignment vertical="center"/>
    </xf>
    <xf numFmtId="38" fontId="45" fillId="0" borderId="393" xfId="3" applyFont="1" applyBorder="1">
      <alignment vertical="center"/>
    </xf>
    <xf numFmtId="38" fontId="45" fillId="0" borderId="463" xfId="3" applyFont="1" applyBorder="1">
      <alignment vertical="center"/>
    </xf>
    <xf numFmtId="0" fontId="45" fillId="0" borderId="0" xfId="2" applyFont="1">
      <alignment vertical="center"/>
    </xf>
    <xf numFmtId="0" fontId="45" fillId="0" borderId="464" xfId="2" applyFont="1" applyBorder="1">
      <alignment vertical="center"/>
    </xf>
    <xf numFmtId="38" fontId="45" fillId="0" borderId="198" xfId="3" applyFont="1" applyBorder="1">
      <alignment vertical="center"/>
    </xf>
    <xf numFmtId="38" fontId="45" fillId="0" borderId="465" xfId="3" applyFont="1" applyBorder="1">
      <alignment vertical="center"/>
    </xf>
    <xf numFmtId="0" fontId="45" fillId="0" borderId="466" xfId="2" applyFont="1" applyBorder="1">
      <alignment vertical="center"/>
    </xf>
    <xf numFmtId="38" fontId="45" fillId="0" borderId="467" xfId="3" applyFont="1" applyBorder="1">
      <alignment vertical="center"/>
    </xf>
    <xf numFmtId="0" fontId="45" fillId="0" borderId="468" xfId="2" applyFont="1" applyBorder="1">
      <alignment vertical="center"/>
    </xf>
    <xf numFmtId="38" fontId="45" fillId="0" borderId="469" xfId="3" applyFont="1" applyBorder="1">
      <alignment vertical="center"/>
    </xf>
    <xf numFmtId="0" fontId="45" fillId="0" borderId="453" xfId="2" applyFont="1" applyBorder="1">
      <alignment vertical="center"/>
    </xf>
    <xf numFmtId="38" fontId="45" fillId="0" borderId="395" xfId="3" applyFont="1" applyBorder="1">
      <alignment vertical="center"/>
    </xf>
    <xf numFmtId="0" fontId="45" fillId="0" borderId="457" xfId="2" applyFont="1" applyBorder="1">
      <alignment vertical="center"/>
    </xf>
    <xf numFmtId="38" fontId="45" fillId="0" borderId="399" xfId="3" applyFont="1" applyBorder="1">
      <alignment vertical="center"/>
    </xf>
    <xf numFmtId="0" fontId="45" fillId="0" borderId="461" xfId="2" applyFont="1" applyBorder="1">
      <alignment vertical="center"/>
    </xf>
    <xf numFmtId="38" fontId="45" fillId="0" borderId="392" xfId="3" applyFont="1" applyBorder="1">
      <alignment vertical="center"/>
    </xf>
    <xf numFmtId="0" fontId="46" fillId="0" borderId="0" xfId="2" applyFont="1" applyAlignment="1">
      <alignment horizontal="center" vertical="center"/>
    </xf>
    <xf numFmtId="38" fontId="45" fillId="0" borderId="470" xfId="3" applyFont="1" applyBorder="1">
      <alignment vertical="center"/>
    </xf>
    <xf numFmtId="38" fontId="45" fillId="0" borderId="471" xfId="3" applyFont="1" applyBorder="1">
      <alignment vertical="center"/>
    </xf>
    <xf numFmtId="38" fontId="45" fillId="0" borderId="472" xfId="3" applyFont="1" applyBorder="1">
      <alignment vertical="center"/>
    </xf>
    <xf numFmtId="38" fontId="45" fillId="0" borderId="473" xfId="3" applyFont="1" applyBorder="1">
      <alignment vertical="center"/>
    </xf>
    <xf numFmtId="38" fontId="45" fillId="0" borderId="474" xfId="3" applyFont="1" applyBorder="1">
      <alignment vertical="center"/>
    </xf>
    <xf numFmtId="38" fontId="45" fillId="0" borderId="475" xfId="3" applyFont="1" applyBorder="1">
      <alignment vertical="center"/>
    </xf>
    <xf numFmtId="0" fontId="45" fillId="0" borderId="361" xfId="2" applyFont="1" applyBorder="1" applyAlignment="1">
      <alignment horizontal="center" vertical="center"/>
    </xf>
    <xf numFmtId="38" fontId="45" fillId="0" borderId="477" xfId="3" applyFont="1" applyBorder="1">
      <alignment vertical="center"/>
    </xf>
    <xf numFmtId="0" fontId="45" fillId="0" borderId="359" xfId="2" applyFont="1" applyBorder="1" applyAlignment="1">
      <alignment horizontal="center" vertical="center"/>
    </xf>
    <xf numFmtId="38" fontId="45" fillId="0" borderId="328" xfId="3" applyFont="1" applyBorder="1">
      <alignment vertical="center"/>
    </xf>
    <xf numFmtId="38" fontId="45" fillId="0" borderId="478" xfId="3" applyFont="1" applyBorder="1">
      <alignment vertical="center"/>
    </xf>
    <xf numFmtId="38" fontId="45" fillId="0" borderId="476" xfId="3" applyFont="1" applyBorder="1">
      <alignment vertical="center"/>
    </xf>
    <xf numFmtId="38" fontId="45" fillId="0" borderId="442" xfId="3" applyFont="1" applyBorder="1">
      <alignment vertical="center"/>
    </xf>
    <xf numFmtId="38" fontId="45" fillId="0" borderId="479" xfId="3" applyFont="1" applyBorder="1">
      <alignment vertical="center"/>
    </xf>
    <xf numFmtId="38" fontId="45" fillId="0" borderId="480" xfId="3" applyFont="1" applyBorder="1">
      <alignment vertical="center"/>
    </xf>
    <xf numFmtId="0" fontId="45" fillId="0" borderId="481" xfId="2" applyFont="1" applyBorder="1">
      <alignment vertical="center"/>
    </xf>
    <xf numFmtId="0" fontId="45" fillId="0" borderId="473" xfId="2" applyFont="1" applyBorder="1">
      <alignment vertical="center"/>
    </xf>
    <xf numFmtId="0" fontId="45" fillId="0" borderId="478" xfId="2" applyFont="1" applyBorder="1" applyAlignment="1">
      <alignment horizontal="center" vertical="center"/>
    </xf>
    <xf numFmtId="0" fontId="45" fillId="0" borderId="200" xfId="2" applyFont="1" applyBorder="1">
      <alignment vertical="center"/>
    </xf>
    <xf numFmtId="38" fontId="45" fillId="0" borderId="118" xfId="3" applyFont="1" applyBorder="1">
      <alignment vertical="center"/>
    </xf>
    <xf numFmtId="38" fontId="45" fillId="0" borderId="389" xfId="3" applyFont="1" applyBorder="1">
      <alignment vertical="center"/>
    </xf>
    <xf numFmtId="38" fontId="45" fillId="0" borderId="482" xfId="3" applyFont="1" applyBorder="1">
      <alignment vertical="center"/>
    </xf>
    <xf numFmtId="0" fontId="45" fillId="0" borderId="483" xfId="2" applyFont="1" applyBorder="1" applyAlignment="1">
      <alignment horizontal="center" vertical="center"/>
    </xf>
    <xf numFmtId="38" fontId="45" fillId="0" borderId="346" xfId="3" applyFont="1" applyBorder="1">
      <alignment vertical="center"/>
    </xf>
    <xf numFmtId="38" fontId="45" fillId="0" borderId="71" xfId="3" applyFont="1" applyBorder="1">
      <alignment vertical="center"/>
    </xf>
    <xf numFmtId="38" fontId="45" fillId="0" borderId="209" xfId="3" applyFont="1" applyBorder="1">
      <alignment vertical="center"/>
    </xf>
    <xf numFmtId="38" fontId="45" fillId="0" borderId="124" xfId="3" applyFont="1" applyBorder="1">
      <alignment vertical="center"/>
    </xf>
    <xf numFmtId="38" fontId="45" fillId="0" borderId="388" xfId="3" applyFont="1" applyBorder="1">
      <alignment vertical="center"/>
    </xf>
    <xf numFmtId="38" fontId="45" fillId="0" borderId="484" xfId="3" applyFont="1" applyBorder="1">
      <alignment vertical="center"/>
    </xf>
    <xf numFmtId="0" fontId="45" fillId="0" borderId="312" xfId="2" applyFont="1" applyBorder="1">
      <alignment vertical="center"/>
    </xf>
    <xf numFmtId="0" fontId="45" fillId="0" borderId="114" xfId="2" applyFont="1" applyBorder="1">
      <alignment vertical="center"/>
    </xf>
    <xf numFmtId="0" fontId="45" fillId="0" borderId="388" xfId="2" applyFont="1" applyBorder="1" applyAlignment="1">
      <alignment horizontal="center" vertical="center"/>
    </xf>
    <xf numFmtId="0" fontId="45" fillId="0" borderId="212" xfId="2" applyFont="1" applyBorder="1" applyAlignment="1">
      <alignment horizontal="center" vertical="center"/>
    </xf>
    <xf numFmtId="0" fontId="45" fillId="0" borderId="170" xfId="2" applyFont="1" applyBorder="1">
      <alignment vertical="center"/>
    </xf>
    <xf numFmtId="0" fontId="45" fillId="0" borderId="124" xfId="2" applyFont="1" applyBorder="1">
      <alignment vertical="center"/>
    </xf>
    <xf numFmtId="0" fontId="45" fillId="0" borderId="387" xfId="2" applyFont="1" applyBorder="1" applyAlignment="1">
      <alignment horizontal="center" vertical="center"/>
    </xf>
    <xf numFmtId="38" fontId="45" fillId="0" borderId="485" xfId="3" applyFont="1" applyBorder="1">
      <alignment vertical="center"/>
    </xf>
    <xf numFmtId="38" fontId="45" fillId="0" borderId="486" xfId="3" applyFont="1" applyBorder="1">
      <alignment vertical="center"/>
    </xf>
    <xf numFmtId="38" fontId="45" fillId="0" borderId="215" xfId="3" applyFont="1" applyBorder="1">
      <alignment vertical="center"/>
    </xf>
    <xf numFmtId="38" fontId="45" fillId="0" borderId="120" xfId="3" applyFont="1" applyBorder="1">
      <alignment vertical="center"/>
    </xf>
    <xf numFmtId="38" fontId="45" fillId="0" borderId="390" xfId="3" applyFont="1" applyBorder="1">
      <alignment vertical="center"/>
    </xf>
    <xf numFmtId="38" fontId="45" fillId="0" borderId="487" xfId="3" applyFont="1" applyBorder="1">
      <alignment vertical="center"/>
    </xf>
    <xf numFmtId="0" fontId="45" fillId="0" borderId="488" xfId="2" applyFont="1" applyBorder="1">
      <alignment vertical="center"/>
    </xf>
    <xf numFmtId="0" fontId="45" fillId="0" borderId="120" xfId="2" applyFont="1" applyBorder="1">
      <alignment vertical="center"/>
    </xf>
    <xf numFmtId="0" fontId="45" fillId="0" borderId="390" xfId="2" applyFont="1" applyBorder="1" applyAlignment="1">
      <alignment horizontal="center" vertical="center"/>
    </xf>
    <xf numFmtId="0" fontId="45" fillId="0" borderId="483" xfId="2" applyFont="1" applyBorder="1">
      <alignment vertical="center"/>
    </xf>
    <xf numFmtId="0" fontId="45" fillId="0" borderId="212" xfId="2" applyFont="1" applyBorder="1">
      <alignment vertical="center"/>
    </xf>
    <xf numFmtId="0" fontId="45" fillId="0" borderId="209" xfId="2" applyFont="1" applyBorder="1">
      <alignment vertical="center"/>
    </xf>
    <xf numFmtId="0" fontId="45" fillId="0" borderId="345" xfId="2" applyFont="1" applyBorder="1" applyAlignment="1">
      <alignment horizontal="center" vertical="center" shrinkToFit="1"/>
    </xf>
    <xf numFmtId="0" fontId="45" fillId="0" borderId="387" xfId="2" applyFont="1" applyBorder="1" applyAlignment="1">
      <alignment horizontal="center" vertical="center" shrinkToFit="1"/>
    </xf>
    <xf numFmtId="0" fontId="45" fillId="0" borderId="399" xfId="2" applyFont="1" applyBorder="1" applyAlignment="1">
      <alignment horizontal="center" vertical="center" shrinkToFit="1"/>
    </xf>
    <xf numFmtId="0" fontId="45" fillId="0" borderId="485" xfId="2" applyFont="1" applyBorder="1" applyAlignment="1">
      <alignment horizontal="center" vertical="center"/>
    </xf>
    <xf numFmtId="0" fontId="45" fillId="0" borderId="467" xfId="2" applyFont="1" applyBorder="1" applyAlignment="1">
      <alignment horizontal="center" vertical="center"/>
    </xf>
    <xf numFmtId="0" fontId="45" fillId="0" borderId="215" xfId="2" applyFont="1" applyBorder="1" applyAlignment="1">
      <alignment horizontal="center" vertical="center"/>
    </xf>
    <xf numFmtId="0" fontId="45" fillId="0" borderId="404" xfId="2" applyFont="1" applyBorder="1" applyAlignment="1">
      <alignment horizontal="center" vertical="center"/>
    </xf>
    <xf numFmtId="0" fontId="45" fillId="0" borderId="490" xfId="2" applyFont="1" applyBorder="1" applyAlignment="1">
      <alignment horizontal="center" vertical="center"/>
    </xf>
    <xf numFmtId="0" fontId="45" fillId="0" borderId="397" xfId="2" applyFont="1" applyBorder="1" applyAlignment="1">
      <alignment horizontal="center" vertical="center"/>
    </xf>
    <xf numFmtId="0" fontId="49" fillId="0" borderId="104" xfId="2" applyFont="1" applyBorder="1">
      <alignment vertical="center"/>
    </xf>
    <xf numFmtId="0" fontId="45" fillId="0" borderId="328" xfId="2" applyFont="1" applyBorder="1" applyAlignment="1">
      <alignment horizontal="center" vertical="center"/>
    </xf>
    <xf numFmtId="0" fontId="50" fillId="0" borderId="328" xfId="2" applyFont="1" applyBorder="1" applyAlignment="1">
      <alignment horizontal="center" vertical="center"/>
    </xf>
    <xf numFmtId="38" fontId="45" fillId="0" borderId="491" xfId="3" applyFont="1" applyBorder="1">
      <alignment vertical="center"/>
    </xf>
    <xf numFmtId="38" fontId="45" fillId="0" borderId="492" xfId="3" applyFont="1" applyBorder="1">
      <alignment vertical="center"/>
    </xf>
    <xf numFmtId="38" fontId="45" fillId="0" borderId="493" xfId="3" applyFont="1" applyBorder="1">
      <alignment vertical="center"/>
    </xf>
    <xf numFmtId="0" fontId="45" fillId="0" borderId="314" xfId="2" applyFont="1" applyBorder="1" applyAlignment="1">
      <alignment horizontal="center" vertical="center"/>
    </xf>
    <xf numFmtId="0" fontId="45" fillId="0" borderId="197" xfId="2" applyFont="1" applyBorder="1">
      <alignment vertical="center"/>
    </xf>
    <xf numFmtId="0" fontId="45" fillId="0" borderId="198" xfId="2" applyFont="1" applyBorder="1" applyAlignment="1">
      <alignment horizontal="center" vertical="center"/>
    </xf>
    <xf numFmtId="0" fontId="45" fillId="0" borderId="246" xfId="2" applyFont="1" applyBorder="1">
      <alignment vertical="center"/>
    </xf>
    <xf numFmtId="0" fontId="45" fillId="0" borderId="124" xfId="2" applyFont="1" applyBorder="1" applyAlignment="1">
      <alignment horizontal="center" vertical="center"/>
    </xf>
    <xf numFmtId="0" fontId="45" fillId="0" borderId="125" xfId="2" applyFont="1" applyBorder="1">
      <alignment vertical="center"/>
    </xf>
    <xf numFmtId="0" fontId="45" fillId="0" borderId="170" xfId="2" applyFont="1" applyBorder="1" applyAlignment="1">
      <alignment horizontal="center" vertical="center"/>
    </xf>
    <xf numFmtId="0" fontId="45" fillId="0" borderId="460" xfId="2" applyFont="1" applyBorder="1">
      <alignment vertical="center"/>
    </xf>
    <xf numFmtId="0" fontId="45" fillId="0" borderId="403" xfId="2" applyFont="1" applyBorder="1" applyAlignment="1">
      <alignment horizontal="center" vertical="center"/>
    </xf>
    <xf numFmtId="0" fontId="45" fillId="0" borderId="402" xfId="2" applyFont="1" applyBorder="1">
      <alignment vertical="center"/>
    </xf>
    <xf numFmtId="0" fontId="45" fillId="0" borderId="401" xfId="2" applyFont="1" applyBorder="1" applyAlignment="1">
      <alignment horizontal="center" vertical="center"/>
    </xf>
    <xf numFmtId="0" fontId="45" fillId="0" borderId="400" xfId="2" applyFont="1" applyBorder="1">
      <alignment vertical="center"/>
    </xf>
    <xf numFmtId="0" fontId="45" fillId="0" borderId="473" xfId="2" applyFont="1" applyBorder="1" applyAlignment="1">
      <alignment horizontal="center" vertical="center"/>
    </xf>
    <xf numFmtId="0" fontId="45" fillId="0" borderId="481" xfId="2" applyFont="1" applyBorder="1" applyAlignment="1">
      <alignment horizontal="center" vertical="center"/>
    </xf>
    <xf numFmtId="49" fontId="45" fillId="0" borderId="124" xfId="2" applyNumberFormat="1" applyFont="1" applyBorder="1" applyAlignment="1">
      <alignment horizontal="center" vertical="center"/>
    </xf>
    <xf numFmtId="38" fontId="45" fillId="0" borderId="494" xfId="3" applyFont="1" applyBorder="1">
      <alignment vertical="center"/>
    </xf>
    <xf numFmtId="38" fontId="45" fillId="0" borderId="212" xfId="3" applyFont="1" applyBorder="1">
      <alignment vertical="center"/>
    </xf>
    <xf numFmtId="49" fontId="45" fillId="0" borderId="403" xfId="2" applyNumberFormat="1" applyFont="1" applyBorder="1" applyAlignment="1">
      <alignment horizontal="center" vertical="center"/>
    </xf>
    <xf numFmtId="0" fontId="45" fillId="0" borderId="397" xfId="2" applyFont="1" applyBorder="1">
      <alignment vertical="center"/>
    </xf>
    <xf numFmtId="38" fontId="45" fillId="0" borderId="495" xfId="3" applyFont="1" applyBorder="1">
      <alignment vertical="center"/>
    </xf>
    <xf numFmtId="0" fontId="45" fillId="0" borderId="486" xfId="2" applyFont="1" applyBorder="1">
      <alignment vertical="center"/>
    </xf>
    <xf numFmtId="0" fontId="45" fillId="0" borderId="390" xfId="2" applyFont="1" applyBorder="1">
      <alignment vertical="center"/>
    </xf>
    <xf numFmtId="38" fontId="45" fillId="0" borderId="496" xfId="3" applyFont="1" applyBorder="1">
      <alignment vertical="center"/>
    </xf>
    <xf numFmtId="38" fontId="45" fillId="0" borderId="497" xfId="3" applyFont="1" applyBorder="1">
      <alignment vertical="center"/>
    </xf>
    <xf numFmtId="38" fontId="45" fillId="0" borderId="498" xfId="3" applyFont="1" applyBorder="1">
      <alignment vertical="center"/>
    </xf>
    <xf numFmtId="0" fontId="45" fillId="0" borderId="72" xfId="2" applyFont="1" applyBorder="1">
      <alignment vertical="center"/>
    </xf>
    <xf numFmtId="49" fontId="45" fillId="0" borderId="389" xfId="2" applyNumberFormat="1" applyFont="1" applyBorder="1" applyAlignment="1">
      <alignment horizontal="center" vertical="center"/>
    </xf>
    <xf numFmtId="38" fontId="45" fillId="0" borderId="499" xfId="3" applyFont="1" applyBorder="1">
      <alignment vertical="center"/>
    </xf>
    <xf numFmtId="38" fontId="45" fillId="0" borderId="424" xfId="3" applyFont="1" applyBorder="1">
      <alignment vertical="center"/>
    </xf>
    <xf numFmtId="38" fontId="45" fillId="0" borderId="500" xfId="3" applyFont="1" applyBorder="1">
      <alignment vertical="center"/>
    </xf>
    <xf numFmtId="0" fontId="45" fillId="0" borderId="59" xfId="2" applyFont="1" applyBorder="1" applyAlignment="1">
      <alignment horizontal="center" vertical="center"/>
    </xf>
    <xf numFmtId="0" fontId="45" fillId="0" borderId="72" xfId="2" applyFont="1" applyBorder="1" applyAlignment="1">
      <alignment horizontal="center" vertical="center"/>
    </xf>
    <xf numFmtId="38" fontId="45" fillId="0" borderId="501" xfId="3" applyFont="1" applyBorder="1">
      <alignment vertical="center"/>
    </xf>
    <xf numFmtId="38" fontId="45" fillId="0" borderId="502" xfId="3" applyFont="1" applyBorder="1">
      <alignment vertical="center"/>
    </xf>
    <xf numFmtId="0" fontId="45" fillId="0" borderId="114" xfId="2" applyFont="1" applyBorder="1" applyAlignment="1">
      <alignment horizontal="center" vertical="center"/>
    </xf>
    <xf numFmtId="0" fontId="45" fillId="0" borderId="71" xfId="2" applyFont="1" applyBorder="1">
      <alignment vertical="center"/>
    </xf>
    <xf numFmtId="49" fontId="45" fillId="0" borderId="388" xfId="2" applyNumberFormat="1" applyFont="1" applyBorder="1" applyAlignment="1">
      <alignment horizontal="center" vertical="center"/>
    </xf>
    <xf numFmtId="49" fontId="45" fillId="0" borderId="390" xfId="2" applyNumberFormat="1" applyFont="1" applyBorder="1" applyAlignment="1">
      <alignment horizontal="center" vertical="center"/>
    </xf>
    <xf numFmtId="0" fontId="45" fillId="0" borderId="72" xfId="2" applyFont="1" applyBorder="1" applyAlignment="1">
      <alignment vertical="center" shrinkToFit="1"/>
    </xf>
    <xf numFmtId="0" fontId="45" fillId="0" borderId="125" xfId="2" applyFont="1" applyBorder="1" applyAlignment="1">
      <alignment horizontal="center" vertical="center" shrinkToFit="1"/>
    </xf>
    <xf numFmtId="49" fontId="45" fillId="0" borderId="387" xfId="2" applyNumberFormat="1" applyFont="1" applyBorder="1" applyAlignment="1">
      <alignment horizontal="center" vertical="center"/>
    </xf>
    <xf numFmtId="0" fontId="45" fillId="0" borderId="125" xfId="2" applyFont="1" applyBorder="1" applyAlignment="1">
      <alignment vertical="center" shrinkToFit="1"/>
    </xf>
    <xf numFmtId="0" fontId="45" fillId="0" borderId="71" xfId="2" applyFont="1" applyBorder="1" applyAlignment="1">
      <alignment horizontal="center" vertical="center"/>
    </xf>
    <xf numFmtId="38" fontId="45" fillId="0" borderId="503" xfId="3" applyFont="1" applyBorder="1">
      <alignment vertical="center"/>
    </xf>
    <xf numFmtId="0" fontId="45" fillId="0" borderId="125" xfId="2" applyFont="1" applyBorder="1" applyAlignment="1">
      <alignment horizontal="center" vertical="center"/>
    </xf>
    <xf numFmtId="38" fontId="45" fillId="0" borderId="425" xfId="3" applyFont="1" applyBorder="1">
      <alignment vertical="center"/>
    </xf>
    <xf numFmtId="38" fontId="45" fillId="0" borderId="504" xfId="3" applyFont="1" applyBorder="1">
      <alignment vertical="center"/>
    </xf>
    <xf numFmtId="0" fontId="45" fillId="0" borderId="426" xfId="2" applyFont="1" applyBorder="1" applyAlignment="1">
      <alignment horizontal="center" vertical="center"/>
    </xf>
    <xf numFmtId="0" fontId="45" fillId="0" borderId="120" xfId="2" applyFont="1" applyBorder="1" applyAlignment="1">
      <alignment horizontal="center" vertical="center"/>
    </xf>
    <xf numFmtId="38" fontId="4" fillId="0" borderId="22" xfId="1" applyFont="1" applyBorder="1" applyAlignment="1" applyProtection="1">
      <alignment vertical="center"/>
    </xf>
    <xf numFmtId="38" fontId="4" fillId="0" borderId="23" xfId="1" applyFont="1" applyBorder="1" applyAlignment="1" applyProtection="1">
      <alignment vertical="center"/>
    </xf>
    <xf numFmtId="38" fontId="4" fillId="0" borderId="9" xfId="1" applyFont="1" applyBorder="1" applyAlignment="1" applyProtection="1">
      <alignment vertical="center"/>
    </xf>
    <xf numFmtId="38" fontId="4" fillId="0" borderId="144" xfId="1" applyFont="1" applyBorder="1" applyAlignment="1" applyProtection="1">
      <alignment vertical="center"/>
    </xf>
    <xf numFmtId="38" fontId="4" fillId="0" borderId="55" xfId="1" applyFont="1" applyBorder="1" applyAlignment="1" applyProtection="1">
      <alignment vertical="center"/>
    </xf>
    <xf numFmtId="37" fontId="4" fillId="0" borderId="56" xfId="0" applyNumberFormat="1" applyFont="1" applyBorder="1" applyAlignment="1">
      <alignment vertical="center"/>
    </xf>
    <xf numFmtId="37" fontId="4" fillId="0" borderId="91" xfId="0" applyNumberFormat="1" applyFont="1" applyBorder="1" applyAlignment="1">
      <alignment vertical="center"/>
    </xf>
    <xf numFmtId="37" fontId="4" fillId="0" borderId="145" xfId="0" applyNumberFormat="1" applyFont="1" applyBorder="1" applyAlignment="1">
      <alignment vertical="center"/>
    </xf>
    <xf numFmtId="37" fontId="4" fillId="0" borderId="20" xfId="0" applyNumberFormat="1" applyFont="1" applyBorder="1" applyAlignment="1">
      <alignment vertical="center"/>
    </xf>
    <xf numFmtId="38" fontId="52" fillId="0" borderId="39" xfId="0" applyNumberFormat="1" applyFont="1" applyBorder="1" applyAlignment="1">
      <alignment horizontal="right"/>
    </xf>
    <xf numFmtId="37" fontId="51" fillId="0" borderId="75" xfId="0" applyNumberFormat="1" applyFont="1" applyBorder="1" applyAlignment="1">
      <alignment vertical="center"/>
    </xf>
    <xf numFmtId="0" fontId="9" fillId="0" borderId="78" xfId="0" applyFont="1" applyBorder="1" applyAlignment="1">
      <alignment horizontal="center" vertical="center"/>
    </xf>
    <xf numFmtId="37" fontId="9" fillId="0" borderId="91" xfId="0" applyNumberFormat="1" applyFont="1" applyBorder="1" applyAlignment="1">
      <alignment horizontal="right"/>
    </xf>
    <xf numFmtId="37" fontId="9" fillId="0" borderId="62" xfId="0" applyNumberFormat="1" applyFont="1" applyBorder="1" applyAlignment="1">
      <alignment vertical="center" shrinkToFit="1"/>
    </xf>
    <xf numFmtId="37" fontId="9" fillId="0" borderId="63" xfId="0" applyNumberFormat="1" applyFont="1" applyBorder="1" applyAlignment="1">
      <alignment vertical="center" shrinkToFit="1"/>
    </xf>
    <xf numFmtId="38" fontId="9" fillId="0" borderId="39" xfId="0" applyNumberFormat="1" applyFont="1" applyBorder="1" applyAlignment="1">
      <alignment vertical="center"/>
    </xf>
    <xf numFmtId="0" fontId="10" fillId="0" borderId="142" xfId="0" applyFont="1" applyBorder="1" applyAlignment="1">
      <alignment horizontal="distributed" vertical="center"/>
    </xf>
    <xf numFmtId="0" fontId="8" fillId="0" borderId="100" xfId="0" applyFont="1" applyBorder="1" applyAlignment="1">
      <alignment horizontal="distributed" vertical="center" justifyLastLine="1"/>
    </xf>
    <xf numFmtId="0" fontId="10" fillId="0" borderId="93" xfId="0" applyFont="1" applyBorder="1" applyAlignment="1">
      <alignment horizontal="distributed" vertical="center"/>
    </xf>
    <xf numFmtId="0" fontId="8" fillId="0" borderId="82" xfId="0" applyFont="1" applyBorder="1" applyAlignment="1">
      <alignment horizontal="distributed" vertical="center" justifyLastLine="1"/>
    </xf>
    <xf numFmtId="0" fontId="24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/>
    <xf numFmtId="0" fontId="23" fillId="0" borderId="0" xfId="0" applyFont="1"/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3" fillId="0" borderId="114" xfId="0" applyFont="1" applyBorder="1"/>
    <xf numFmtId="0" fontId="3" fillId="0" borderId="70" xfId="0" applyFont="1" applyBorder="1"/>
    <xf numFmtId="0" fontId="3" fillId="0" borderId="71" xfId="0" applyFont="1" applyBorder="1"/>
    <xf numFmtId="0" fontId="3" fillId="0" borderId="118" xfId="0" applyFont="1" applyBorder="1"/>
    <xf numFmtId="0" fontId="26" fillId="0" borderId="0" xfId="0" applyFont="1" applyAlignment="1">
      <alignment horizontal="center" vertical="center"/>
    </xf>
    <xf numFmtId="0" fontId="5" fillId="0" borderId="72" xfId="0" applyFont="1" applyBorder="1"/>
    <xf numFmtId="0" fontId="21" fillId="0" borderId="0" xfId="0" applyFont="1" applyAlignment="1">
      <alignment vertical="center"/>
    </xf>
    <xf numFmtId="0" fontId="3" fillId="0" borderId="72" xfId="0" applyFont="1" applyBorder="1"/>
    <xf numFmtId="0" fontId="6" fillId="0" borderId="118" xfId="0" applyFont="1" applyBorder="1"/>
    <xf numFmtId="0" fontId="6" fillId="0" borderId="72" xfId="0" applyFont="1" applyBorder="1"/>
    <xf numFmtId="0" fontId="3" fillId="0" borderId="120" xfId="0" applyFont="1" applyBorder="1"/>
    <xf numFmtId="0" fontId="9" fillId="0" borderId="113" xfId="0" applyFont="1" applyBorder="1" applyAlignment="1">
      <alignment horizontal="center" vertical="center"/>
    </xf>
    <xf numFmtId="0" fontId="6" fillId="0" borderId="50" xfId="0" applyFont="1" applyBorder="1"/>
    <xf numFmtId="0" fontId="31" fillId="0" borderId="93" xfId="0" applyFont="1" applyBorder="1" applyAlignment="1">
      <alignment horizontal="distributed" vertical="center" justifyLastLine="1"/>
    </xf>
    <xf numFmtId="56" fontId="25" fillId="0" borderId="14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37" fontId="8" fillId="0" borderId="82" xfId="0" quotePrefix="1" applyNumberFormat="1" applyFont="1" applyBorder="1" applyAlignment="1">
      <alignment horizontal="right" vertical="center"/>
    </xf>
    <xf numFmtId="178" fontId="8" fillId="0" borderId="82" xfId="0" applyNumberFormat="1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178" fontId="9" fillId="0" borderId="47" xfId="0" applyNumberFormat="1" applyFont="1" applyBorder="1" applyAlignment="1">
      <alignment horizontal="center" vertical="center"/>
    </xf>
    <xf numFmtId="0" fontId="8" fillId="0" borderId="47" xfId="0" quotePrefix="1" applyFont="1" applyBorder="1" applyAlignment="1">
      <alignment horizontal="center" vertical="center"/>
    </xf>
    <xf numFmtId="0" fontId="3" fillId="0" borderId="0" xfId="0" applyFont="1" applyAlignment="1">
      <alignment shrinkToFit="1"/>
    </xf>
    <xf numFmtId="0" fontId="9" fillId="0" borderId="62" xfId="0" applyFont="1" applyBorder="1" applyAlignment="1">
      <alignment horizontal="left" vertical="center" shrinkToFit="1"/>
    </xf>
    <xf numFmtId="0" fontId="0" fillId="0" borderId="0" xfId="0" applyAlignment="1">
      <alignment shrinkToFit="1"/>
    </xf>
    <xf numFmtId="189" fontId="9" fillId="0" borderId="43" xfId="0" applyNumberFormat="1" applyFont="1" applyBorder="1" applyAlignment="1">
      <alignment vertical="center"/>
    </xf>
    <xf numFmtId="38" fontId="9" fillId="0" borderId="62" xfId="1" applyFont="1" applyBorder="1" applyAlignment="1">
      <alignment horizontal="right" vertical="center" shrinkToFit="1"/>
    </xf>
    <xf numFmtId="0" fontId="0" fillId="0" borderId="0" xfId="0" applyAlignment="1">
      <alignment horizontal="left" shrinkToFit="1"/>
    </xf>
    <xf numFmtId="190" fontId="9" fillId="0" borderId="91" xfId="0" applyNumberFormat="1" applyFont="1" applyBorder="1" applyAlignment="1">
      <alignment vertical="center"/>
    </xf>
    <xf numFmtId="0" fontId="8" fillId="0" borderId="505" xfId="0" applyFont="1" applyBorder="1" applyAlignment="1">
      <alignment vertical="center"/>
    </xf>
    <xf numFmtId="0" fontId="9" fillId="0" borderId="506" xfId="0" applyFont="1" applyBorder="1" applyAlignment="1">
      <alignment horizontal="left" vertical="center" shrinkToFit="1"/>
    </xf>
    <xf numFmtId="0" fontId="9" fillId="0" borderId="506" xfId="0" applyFont="1" applyBorder="1" applyAlignment="1">
      <alignment vertical="center"/>
    </xf>
    <xf numFmtId="190" fontId="9" fillId="0" borderId="505" xfId="0" applyNumberFormat="1" applyFont="1" applyBorder="1" applyAlignment="1">
      <alignment vertical="center"/>
    </xf>
    <xf numFmtId="37" fontId="9" fillId="0" borderId="505" xfId="0" applyNumberFormat="1" applyFont="1" applyBorder="1" applyAlignment="1">
      <alignment vertical="center"/>
    </xf>
    <xf numFmtId="38" fontId="9" fillId="0" borderId="505" xfId="1" applyFont="1" applyBorder="1" applyAlignment="1">
      <alignment vertical="center"/>
    </xf>
    <xf numFmtId="38" fontId="17" fillId="0" borderId="139" xfId="1" applyFont="1" applyBorder="1" applyAlignment="1">
      <alignment horizontal="right" vertical="top"/>
    </xf>
    <xf numFmtId="0" fontId="8" fillId="0" borderId="507" xfId="0" applyFont="1" applyBorder="1" applyAlignment="1">
      <alignment vertical="center"/>
    </xf>
    <xf numFmtId="0" fontId="9" fillId="0" borderId="506" xfId="0" applyFont="1" applyBorder="1" applyAlignment="1">
      <alignment horizontal="right" vertical="center"/>
    </xf>
    <xf numFmtId="0" fontId="9" fillId="0" borderId="74" xfId="0" applyFont="1" applyBorder="1" applyAlignment="1">
      <alignment horizontal="left" vertical="center" shrinkToFit="1"/>
    </xf>
    <xf numFmtId="0" fontId="8" fillId="0" borderId="143" xfId="0" applyFont="1" applyBorder="1" applyAlignment="1">
      <alignment vertical="center"/>
    </xf>
    <xf numFmtId="0" fontId="8" fillId="0" borderId="200" xfId="0" applyFont="1" applyBorder="1" applyAlignment="1">
      <alignment vertical="center"/>
    </xf>
    <xf numFmtId="0" fontId="9" fillId="0" borderId="481" xfId="0" applyFont="1" applyBorder="1" applyAlignment="1">
      <alignment horizontal="left" vertical="center" shrinkToFit="1"/>
    </xf>
    <xf numFmtId="0" fontId="9" fillId="0" borderId="481" xfId="0" applyFont="1" applyBorder="1" applyAlignment="1">
      <alignment vertical="center"/>
    </xf>
    <xf numFmtId="190" fontId="9" fillId="0" borderId="508" xfId="0" applyNumberFormat="1" applyFont="1" applyBorder="1" applyAlignment="1">
      <alignment vertical="center"/>
    </xf>
    <xf numFmtId="37" fontId="9" fillId="0" borderId="508" xfId="0" applyNumberFormat="1" applyFont="1" applyBorder="1" applyAlignment="1">
      <alignment vertical="center"/>
    </xf>
    <xf numFmtId="38" fontId="9" fillId="0" borderId="508" xfId="1" applyFont="1" applyBorder="1" applyAlignment="1">
      <alignment vertical="center"/>
    </xf>
    <xf numFmtId="38" fontId="17" fillId="0" borderId="509" xfId="1" applyFont="1" applyBorder="1" applyAlignment="1">
      <alignment horizontal="right" vertical="top"/>
    </xf>
    <xf numFmtId="0" fontId="8" fillId="0" borderId="510" xfId="0" applyFont="1" applyBorder="1" applyAlignment="1">
      <alignment vertical="center"/>
    </xf>
    <xf numFmtId="38" fontId="4" fillId="0" borderId="481" xfId="0" applyNumberFormat="1" applyFont="1" applyBorder="1" applyAlignment="1">
      <alignment horizontal="right" vertical="center"/>
    </xf>
    <xf numFmtId="0" fontId="8" fillId="0" borderId="511" xfId="0" applyFont="1" applyBorder="1" applyAlignment="1">
      <alignment vertical="center"/>
    </xf>
    <xf numFmtId="0" fontId="9" fillId="0" borderId="512" xfId="0" applyFont="1" applyBorder="1" applyAlignment="1">
      <alignment horizontal="left" vertical="center" shrinkToFit="1"/>
    </xf>
    <xf numFmtId="0" fontId="9" fillId="0" borderId="512" xfId="0" applyFont="1" applyBorder="1" applyAlignment="1">
      <alignment vertical="center"/>
    </xf>
    <xf numFmtId="190" fontId="9" fillId="0" borderId="511" xfId="0" applyNumberFormat="1" applyFont="1" applyBorder="1" applyAlignment="1">
      <alignment vertical="center"/>
    </xf>
    <xf numFmtId="37" fontId="9" fillId="0" borderId="511" xfId="0" applyNumberFormat="1" applyFont="1" applyBorder="1" applyAlignment="1">
      <alignment vertical="center"/>
    </xf>
    <xf numFmtId="38" fontId="9" fillId="0" borderId="511" xfId="1" applyFont="1" applyBorder="1" applyAlignment="1">
      <alignment vertical="center"/>
    </xf>
    <xf numFmtId="0" fontId="8" fillId="0" borderId="133" xfId="0" applyFont="1" applyBorder="1" applyAlignment="1">
      <alignment vertical="center"/>
    </xf>
    <xf numFmtId="0" fontId="9" fillId="0" borderId="134" xfId="0" applyFont="1" applyBorder="1" applyAlignment="1">
      <alignment horizontal="left" vertical="center" shrinkToFit="1"/>
    </xf>
    <xf numFmtId="190" fontId="9" fillId="0" borderId="145" xfId="0" applyNumberFormat="1" applyFont="1" applyBorder="1" applyAlignment="1">
      <alignment vertical="center"/>
    </xf>
    <xf numFmtId="37" fontId="9" fillId="0" borderId="145" xfId="0" applyNumberFormat="1" applyFont="1" applyBorder="1" applyAlignment="1">
      <alignment vertical="center"/>
    </xf>
    <xf numFmtId="38" fontId="17" fillId="0" borderId="149" xfId="1" applyFont="1" applyBorder="1" applyAlignment="1">
      <alignment horizontal="right" vertical="top"/>
    </xf>
    <xf numFmtId="38" fontId="4" fillId="0" borderId="134" xfId="1" applyFont="1" applyBorder="1" applyAlignment="1">
      <alignment horizontal="right" vertical="center"/>
    </xf>
    <xf numFmtId="0" fontId="9" fillId="0" borderId="513" xfId="0" applyFont="1" applyBorder="1" applyAlignment="1">
      <alignment vertical="center"/>
    </xf>
    <xf numFmtId="0" fontId="9" fillId="0" borderId="514" xfId="0" applyFont="1" applyBorder="1" applyAlignment="1">
      <alignment horizontal="right" vertical="center"/>
    </xf>
    <xf numFmtId="38" fontId="4" fillId="0" borderId="481" xfId="1" applyFont="1" applyBorder="1" applyAlignment="1">
      <alignment horizontal="right" vertical="center"/>
    </xf>
    <xf numFmtId="38" fontId="9" fillId="0" borderId="506" xfId="1" applyFont="1" applyBorder="1" applyAlignment="1">
      <alignment horizontal="right" vertical="center"/>
    </xf>
    <xf numFmtId="38" fontId="9" fillId="0" borderId="74" xfId="1" applyFont="1" applyBorder="1" applyAlignment="1">
      <alignment horizontal="right" vertical="center"/>
    </xf>
    <xf numFmtId="0" fontId="8" fillId="0" borderId="515" xfId="0" applyFont="1" applyBorder="1" applyAlignment="1">
      <alignment horizontal="center" vertical="center"/>
    </xf>
    <xf numFmtId="0" fontId="8" fillId="0" borderId="516" xfId="0" applyFont="1" applyBorder="1" applyAlignment="1">
      <alignment vertical="center"/>
    </xf>
    <xf numFmtId="0" fontId="9" fillId="0" borderId="517" xfId="0" applyFont="1" applyBorder="1" applyAlignment="1">
      <alignment horizontal="left" vertical="center" shrinkToFit="1"/>
    </xf>
    <xf numFmtId="0" fontId="9" fillId="0" borderId="517" xfId="0" applyFont="1" applyBorder="1" applyAlignment="1">
      <alignment vertical="center"/>
    </xf>
    <xf numFmtId="190" fontId="9" fillId="0" borderId="518" xfId="0" applyNumberFormat="1" applyFont="1" applyBorder="1" applyAlignment="1">
      <alignment vertical="center"/>
    </xf>
    <xf numFmtId="37" fontId="9" fillId="0" borderId="518" xfId="0" applyNumberFormat="1" applyFont="1" applyBorder="1" applyAlignment="1">
      <alignment vertical="center"/>
    </xf>
    <xf numFmtId="38" fontId="9" fillId="0" borderId="518" xfId="1" applyFont="1" applyBorder="1" applyAlignment="1">
      <alignment vertical="center"/>
    </xf>
    <xf numFmtId="38" fontId="17" fillId="0" borderId="519" xfId="1" applyFont="1" applyBorder="1" applyAlignment="1">
      <alignment horizontal="right" vertical="top"/>
    </xf>
    <xf numFmtId="0" fontId="8" fillId="0" borderId="520" xfId="0" applyFont="1" applyBorder="1" applyAlignment="1">
      <alignment vertical="center"/>
    </xf>
    <xf numFmtId="38" fontId="4" fillId="0" borderId="517" xfId="0" applyNumberFormat="1" applyFont="1" applyBorder="1" applyAlignment="1">
      <alignment horizontal="right" vertical="center"/>
    </xf>
    <xf numFmtId="0" fontId="8" fillId="0" borderId="522" xfId="0" applyFont="1" applyBorder="1" applyAlignment="1">
      <alignment vertical="center"/>
    </xf>
    <xf numFmtId="0" fontId="9" fillId="0" borderId="262" xfId="0" applyFont="1" applyBorder="1" applyAlignment="1">
      <alignment horizontal="left" vertical="center" shrinkToFit="1"/>
    </xf>
    <xf numFmtId="190" fontId="9" fillId="0" borderId="523" xfId="0" applyNumberFormat="1" applyFont="1" applyBorder="1" applyAlignment="1">
      <alignment vertical="center"/>
    </xf>
    <xf numFmtId="37" fontId="9" fillId="0" borderId="523" xfId="0" applyNumberFormat="1" applyFont="1" applyBorder="1" applyAlignment="1">
      <alignment vertical="center"/>
    </xf>
    <xf numFmtId="38" fontId="9" fillId="0" borderId="523" xfId="1" applyFont="1" applyBorder="1" applyAlignment="1">
      <alignment vertical="center"/>
    </xf>
    <xf numFmtId="38" fontId="17" fillId="0" borderId="524" xfId="1" applyFont="1" applyBorder="1" applyAlignment="1">
      <alignment horizontal="right" vertical="top"/>
    </xf>
    <xf numFmtId="0" fontId="8" fillId="0" borderId="525" xfId="0" applyFont="1" applyBorder="1" applyAlignment="1">
      <alignment vertical="center"/>
    </xf>
    <xf numFmtId="38" fontId="4" fillId="0" borderId="262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 shrinkToFit="1"/>
    </xf>
    <xf numFmtId="0" fontId="8" fillId="0" borderId="317" xfId="0" applyFont="1" applyBorder="1" applyAlignment="1">
      <alignment vertical="center"/>
    </xf>
    <xf numFmtId="0" fontId="8" fillId="0" borderId="318" xfId="0" applyFont="1" applyBorder="1" applyAlignment="1">
      <alignment vertical="center"/>
    </xf>
    <xf numFmtId="0" fontId="8" fillId="0" borderId="264" xfId="0" applyFont="1" applyBorder="1" applyAlignment="1">
      <alignment vertical="center"/>
    </xf>
    <xf numFmtId="0" fontId="9" fillId="0" borderId="527" xfId="0" applyFont="1" applyBorder="1" applyAlignment="1">
      <alignment horizontal="left" vertical="center" shrinkToFit="1"/>
    </xf>
    <xf numFmtId="0" fontId="9" fillId="0" borderId="527" xfId="0" applyFont="1" applyBorder="1" applyAlignment="1">
      <alignment vertical="center"/>
    </xf>
    <xf numFmtId="190" fontId="9" fillId="0" borderId="264" xfId="0" applyNumberFormat="1" applyFont="1" applyBorder="1" applyAlignment="1">
      <alignment vertical="center"/>
    </xf>
    <xf numFmtId="37" fontId="9" fillId="0" borderId="264" xfId="0" applyNumberFormat="1" applyFont="1" applyBorder="1" applyAlignment="1">
      <alignment vertical="center"/>
    </xf>
    <xf numFmtId="38" fontId="17" fillId="0" borderId="528" xfId="1" applyFont="1" applyBorder="1" applyAlignment="1">
      <alignment horizontal="right" vertical="top"/>
    </xf>
    <xf numFmtId="0" fontId="8" fillId="0" borderId="529" xfId="0" applyFont="1" applyBorder="1" applyAlignment="1">
      <alignment vertical="center"/>
    </xf>
    <xf numFmtId="38" fontId="9" fillId="0" borderId="527" xfId="1" applyFont="1" applyBorder="1" applyAlignment="1">
      <alignment horizontal="right" vertical="center" shrinkToFit="1"/>
    </xf>
    <xf numFmtId="0" fontId="8" fillId="0" borderId="531" xfId="0" applyFont="1" applyBorder="1" applyAlignment="1">
      <alignment vertical="center"/>
    </xf>
    <xf numFmtId="38" fontId="9" fillId="0" borderId="512" xfId="1" applyFont="1" applyBorder="1" applyAlignment="1">
      <alignment horizontal="right" vertical="center" shrinkToFit="1"/>
    </xf>
    <xf numFmtId="38" fontId="9" fillId="0" borderId="512" xfId="1" applyFont="1" applyBorder="1" applyAlignment="1">
      <alignment horizontal="right" vertical="center"/>
    </xf>
    <xf numFmtId="0" fontId="8" fillId="0" borderId="247" xfId="0" applyFont="1" applyBorder="1" applyAlignment="1">
      <alignment vertical="center"/>
    </xf>
    <xf numFmtId="0" fontId="9" fillId="0" borderId="512" xfId="0" applyFont="1" applyBorder="1" applyAlignment="1">
      <alignment horizontal="right" vertical="center"/>
    </xf>
    <xf numFmtId="189" fontId="9" fillId="0" borderId="511" xfId="0" applyNumberFormat="1" applyFont="1" applyBorder="1" applyAlignment="1">
      <alignment vertical="center"/>
    </xf>
    <xf numFmtId="38" fontId="17" fillId="0" borderId="512" xfId="1" applyFont="1" applyBorder="1" applyAlignment="1">
      <alignment horizontal="right" vertical="top"/>
    </xf>
    <xf numFmtId="0" fontId="8" fillId="0" borderId="104" xfId="0" applyFont="1" applyBorder="1" applyAlignment="1">
      <alignment vertical="distributed" textRotation="255"/>
    </xf>
    <xf numFmtId="38" fontId="4" fillId="0" borderId="512" xfId="1" applyFont="1" applyBorder="1" applyAlignment="1">
      <alignment horizontal="right" vertical="center"/>
    </xf>
    <xf numFmtId="0" fontId="8" fillId="0" borderId="249" xfId="0" applyFont="1" applyBorder="1" applyAlignment="1">
      <alignment vertical="center"/>
    </xf>
    <xf numFmtId="0" fontId="8" fillId="0" borderId="537" xfId="0" applyFont="1" applyBorder="1" applyAlignment="1">
      <alignment vertical="center"/>
    </xf>
    <xf numFmtId="0" fontId="9" fillId="0" borderId="538" xfId="0" applyFont="1" applyBorder="1" applyAlignment="1">
      <alignment horizontal="left" vertical="center" shrinkToFit="1"/>
    </xf>
    <xf numFmtId="0" fontId="9" fillId="0" borderId="538" xfId="0" applyFont="1" applyBorder="1" applyAlignment="1">
      <alignment vertical="center"/>
    </xf>
    <xf numFmtId="180" fontId="9" fillId="0" borderId="537" xfId="0" applyNumberFormat="1" applyFont="1" applyBorder="1" applyAlignment="1">
      <alignment vertical="center"/>
    </xf>
    <xf numFmtId="37" fontId="9" fillId="0" borderId="537" xfId="0" applyNumberFormat="1" applyFont="1" applyBorder="1" applyAlignment="1">
      <alignment vertical="center"/>
    </xf>
    <xf numFmtId="0" fontId="9" fillId="0" borderId="537" xfId="0" applyFont="1" applyBorder="1" applyAlignment="1">
      <alignment vertical="center"/>
    </xf>
    <xf numFmtId="38" fontId="17" fillId="0" borderId="538" xfId="1" applyFont="1" applyBorder="1" applyAlignment="1">
      <alignment horizontal="right" vertical="top"/>
    </xf>
    <xf numFmtId="0" fontId="8" fillId="0" borderId="539" xfId="0" applyFont="1" applyBorder="1" applyAlignment="1">
      <alignment vertical="center"/>
    </xf>
    <xf numFmtId="38" fontId="4" fillId="0" borderId="538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332" xfId="1" applyFont="1" applyBorder="1" applyAlignment="1">
      <alignment vertical="center" shrinkToFit="1"/>
    </xf>
    <xf numFmtId="38" fontId="4" fillId="0" borderId="264" xfId="1" applyFont="1" applyBorder="1" applyAlignment="1">
      <alignment vertical="center" shrinkToFit="1"/>
    </xf>
    <xf numFmtId="38" fontId="4" fillId="0" borderId="253" xfId="1" applyFont="1" applyBorder="1" applyAlignment="1">
      <alignment vertical="center" shrinkToFit="1"/>
    </xf>
    <xf numFmtId="38" fontId="4" fillId="0" borderId="278" xfId="1" applyFont="1" applyBorder="1" applyAlignment="1">
      <alignment vertical="center" shrinkToFit="1"/>
    </xf>
    <xf numFmtId="38" fontId="4" fillId="0" borderId="79" xfId="1" applyFont="1" applyBorder="1" applyAlignment="1">
      <alignment vertical="center" shrinkToFit="1"/>
    </xf>
    <xf numFmtId="38" fontId="4" fillId="0" borderId="134" xfId="0" applyNumberFormat="1" applyFont="1" applyBorder="1" applyAlignment="1">
      <alignment vertical="center" shrinkToFit="1"/>
    </xf>
    <xf numFmtId="37" fontId="4" fillId="0" borderId="200" xfId="0" applyNumberFormat="1" applyFont="1" applyBorder="1" applyAlignment="1">
      <alignment vertical="center" shrinkToFit="1"/>
    </xf>
    <xf numFmtId="38" fontId="45" fillId="0" borderId="541" xfId="3" applyFont="1" applyBorder="1">
      <alignment vertical="center"/>
    </xf>
    <xf numFmtId="38" fontId="45" fillId="0" borderId="542" xfId="3" applyFont="1" applyBorder="1">
      <alignment vertical="center"/>
    </xf>
    <xf numFmtId="38" fontId="9" fillId="0" borderId="543" xfId="1" applyFont="1" applyBorder="1" applyAlignment="1">
      <alignment vertical="center"/>
    </xf>
    <xf numFmtId="38" fontId="9" fillId="0" borderId="544" xfId="1" applyFont="1" applyBorder="1" applyAlignment="1">
      <alignment vertical="center"/>
    </xf>
    <xf numFmtId="38" fontId="52" fillId="0" borderId="39" xfId="1" applyFont="1" applyBorder="1" applyAlignment="1" applyProtection="1">
      <alignment vertical="center"/>
    </xf>
    <xf numFmtId="38" fontId="52" fillId="0" borderId="78" xfId="1" quotePrefix="1" applyFont="1" applyBorder="1" applyAlignment="1" applyProtection="1">
      <alignment horizontal="right"/>
    </xf>
    <xf numFmtId="184" fontId="9" fillId="0" borderId="31" xfId="1" quotePrefix="1" applyNumberFormat="1" applyFont="1" applyBorder="1" applyAlignment="1">
      <alignment horizontal="right" vertical="center"/>
    </xf>
    <xf numFmtId="38" fontId="9" fillId="0" borderId="200" xfId="1" quotePrefix="1" applyFont="1" applyBorder="1" applyAlignment="1" applyProtection="1">
      <alignment horizontal="right" vertical="center"/>
    </xf>
    <xf numFmtId="49" fontId="8" fillId="0" borderId="62" xfId="0" applyNumberFormat="1" applyFont="1" applyBorder="1" applyAlignment="1">
      <alignment vertical="center" shrinkToFit="1"/>
    </xf>
    <xf numFmtId="49" fontId="8" fillId="0" borderId="64" xfId="0" applyNumberFormat="1" applyFont="1" applyBorder="1" applyAlignment="1">
      <alignment vertical="center" shrinkToFit="1"/>
    </xf>
    <xf numFmtId="0" fontId="8" fillId="0" borderId="155" xfId="0" applyFont="1" applyBorder="1" applyAlignment="1">
      <alignment horizontal="center" vertical="center" shrinkToFit="1"/>
    </xf>
    <xf numFmtId="0" fontId="8" fillId="0" borderId="201" xfId="0" applyFont="1" applyBorder="1" applyAlignment="1">
      <alignment horizontal="center" vertical="center" shrinkToFit="1"/>
    </xf>
    <xf numFmtId="38" fontId="17" fillId="0" borderId="307" xfId="1" applyFont="1" applyBorder="1" applyAlignment="1">
      <alignment horizontal="right" vertical="top" shrinkToFit="1"/>
    </xf>
    <xf numFmtId="38" fontId="17" fillId="0" borderId="532" xfId="1" applyFont="1" applyBorder="1" applyAlignment="1">
      <alignment horizontal="right" vertical="top" shrinkToFit="1"/>
    </xf>
    <xf numFmtId="38" fontId="17" fillId="0" borderId="540" xfId="1" applyFont="1" applyBorder="1" applyAlignment="1">
      <alignment horizontal="right" vertical="top" shrinkToFit="1"/>
    </xf>
    <xf numFmtId="0" fontId="17" fillId="0" borderId="530" xfId="0" applyFont="1" applyBorder="1" applyAlignment="1">
      <alignment vertical="top" shrinkToFit="1"/>
    </xf>
    <xf numFmtId="0" fontId="17" fillId="0" borderId="532" xfId="0" applyFont="1" applyBorder="1" applyAlignment="1">
      <alignment vertical="top" shrinkToFit="1"/>
    </xf>
    <xf numFmtId="0" fontId="17" fillId="0" borderId="201" xfId="0" applyFont="1" applyBorder="1" applyAlignment="1">
      <alignment vertical="top" shrinkToFit="1"/>
    </xf>
    <xf numFmtId="0" fontId="17" fillId="0" borderId="534" xfId="0" applyFont="1" applyBorder="1" applyAlignment="1">
      <alignment vertical="top" shrinkToFit="1"/>
    </xf>
    <xf numFmtId="0" fontId="17" fillId="0" borderId="533" xfId="0" applyFont="1" applyBorder="1" applyAlignment="1">
      <alignment vertical="top" shrinkToFit="1"/>
    </xf>
    <xf numFmtId="0" fontId="17" fillId="0" borderId="535" xfId="0" applyFont="1" applyBorder="1" applyAlignment="1">
      <alignment vertical="top" shrinkToFit="1"/>
    </xf>
    <xf numFmtId="0" fontId="17" fillId="0" borderId="337" xfId="0" applyFont="1" applyBorder="1" applyAlignment="1">
      <alignment vertical="top" shrinkToFit="1"/>
    </xf>
    <xf numFmtId="0" fontId="17" fillId="0" borderId="536" xfId="0" applyFont="1" applyBorder="1" applyAlignment="1">
      <alignment vertical="top" shrinkToFit="1"/>
    </xf>
    <xf numFmtId="0" fontId="17" fillId="0" borderId="526" xfId="0" applyFont="1" applyBorder="1" applyAlignment="1">
      <alignment vertical="top" shrinkToFit="1"/>
    </xf>
    <xf numFmtId="0" fontId="17" fillId="0" borderId="521" xfId="0" applyFont="1" applyBorder="1" applyAlignment="1">
      <alignment vertical="top" shrinkToFit="1"/>
    </xf>
    <xf numFmtId="0" fontId="16" fillId="0" borderId="393" xfId="0" applyFont="1" applyBorder="1" applyAlignment="1">
      <alignment horizontal="center" vertical="center"/>
    </xf>
    <xf numFmtId="0" fontId="8" fillId="0" borderId="130" xfId="0" applyFont="1" applyBorder="1" applyAlignment="1">
      <alignment vertical="center" shrinkToFit="1"/>
    </xf>
    <xf numFmtId="0" fontId="10" fillId="0" borderId="60" xfId="0" applyFont="1" applyBorder="1" applyAlignment="1">
      <alignment horizontal="distributed" vertical="center"/>
    </xf>
    <xf numFmtId="0" fontId="8" fillId="0" borderId="0" xfId="0" applyFont="1" applyAlignment="1">
      <alignment horizontal="center" vertical="distributed"/>
    </xf>
    <xf numFmtId="49" fontId="8" fillId="0" borderId="252" xfId="0" applyNumberFormat="1" applyFont="1" applyBorder="1" applyAlignment="1">
      <alignment vertical="center" shrinkToFit="1"/>
    </xf>
    <xf numFmtId="0" fontId="16" fillId="0" borderId="100" xfId="0" applyFont="1" applyBorder="1" applyAlignment="1">
      <alignment horizontal="distributed" vertical="center" justifyLastLine="1"/>
    </xf>
    <xf numFmtId="0" fontId="16" fillId="0" borderId="109" xfId="0" applyFont="1" applyBorder="1" applyAlignment="1">
      <alignment vertical="center"/>
    </xf>
    <xf numFmtId="0" fontId="0" fillId="0" borderId="488" xfId="0" applyBorder="1" applyAlignment="1">
      <alignment horizontal="center"/>
    </xf>
    <xf numFmtId="0" fontId="8" fillId="0" borderId="296" xfId="0" applyFont="1" applyBorder="1" applyAlignment="1">
      <alignment horizontal="center" vertical="center"/>
    </xf>
    <xf numFmtId="49" fontId="8" fillId="0" borderId="545" xfId="0" applyNumberFormat="1" applyFont="1" applyBorder="1" applyAlignment="1">
      <alignment vertical="center"/>
    </xf>
    <xf numFmtId="49" fontId="10" fillId="0" borderId="546" xfId="0" applyNumberFormat="1" applyFont="1" applyBorder="1" applyAlignment="1">
      <alignment vertical="center" shrinkToFit="1"/>
    </xf>
    <xf numFmtId="37" fontId="9" fillId="0" borderId="549" xfId="0" applyNumberFormat="1" applyFont="1" applyBorder="1" applyAlignment="1">
      <alignment vertical="center"/>
    </xf>
    <xf numFmtId="0" fontId="8" fillId="0" borderId="550" xfId="0" applyFont="1" applyBorder="1" applyAlignment="1">
      <alignment vertical="center"/>
    </xf>
    <xf numFmtId="0" fontId="0" fillId="0" borderId="488" xfId="0" applyBorder="1"/>
    <xf numFmtId="0" fontId="8" fillId="0" borderId="0" xfId="0" applyFont="1" applyAlignment="1">
      <alignment vertical="distributed" justifyLastLine="1"/>
    </xf>
    <xf numFmtId="0" fontId="8" fillId="0" borderId="551" xfId="0" applyFont="1" applyBorder="1" applyAlignment="1">
      <alignment vertical="center"/>
    </xf>
    <xf numFmtId="49" fontId="8" fillId="0" borderId="552" xfId="0" applyNumberFormat="1" applyFont="1" applyBorder="1" applyAlignment="1">
      <alignment vertical="center" shrinkToFit="1"/>
    </xf>
    <xf numFmtId="49" fontId="8" fillId="0" borderId="553" xfId="0" applyNumberFormat="1" applyFont="1" applyBorder="1" applyAlignment="1">
      <alignment vertical="center" shrinkToFit="1"/>
    </xf>
    <xf numFmtId="49" fontId="8" fillId="0" borderId="390" xfId="0" applyNumberFormat="1" applyFont="1" applyBorder="1" applyAlignment="1">
      <alignment vertical="center" shrinkToFit="1"/>
    </xf>
    <xf numFmtId="0" fontId="8" fillId="0" borderId="554" xfId="0" applyFont="1" applyBorder="1" applyAlignment="1">
      <alignment vertical="center"/>
    </xf>
    <xf numFmtId="37" fontId="9" fillId="0" borderId="555" xfId="0" applyNumberFormat="1" applyFont="1" applyBorder="1" applyAlignment="1">
      <alignment vertical="center"/>
    </xf>
    <xf numFmtId="37" fontId="9" fillId="0" borderId="556" xfId="0" applyNumberFormat="1" applyFont="1" applyBorder="1" applyAlignment="1">
      <alignment vertical="center"/>
    </xf>
    <xf numFmtId="37" fontId="9" fillId="0" borderId="557" xfId="0" applyNumberFormat="1" applyFont="1" applyBorder="1" applyAlignment="1">
      <alignment vertical="center"/>
    </xf>
    <xf numFmtId="0" fontId="33" fillId="0" borderId="98" xfId="0" applyFont="1" applyBorder="1" applyAlignment="1">
      <alignment horizontal="center" vertical="center"/>
    </xf>
    <xf numFmtId="0" fontId="33" fillId="0" borderId="172" xfId="0" applyFont="1" applyBorder="1" applyAlignment="1">
      <alignment horizontal="center" vertical="center"/>
    </xf>
    <xf numFmtId="0" fontId="15" fillId="0" borderId="39" xfId="0" applyFont="1" applyBorder="1" applyAlignment="1">
      <alignment horizontal="distributed" vertical="center" justifyLastLine="1"/>
    </xf>
    <xf numFmtId="0" fontId="15" fillId="0" borderId="57" xfId="0" applyFont="1" applyBorder="1" applyAlignment="1">
      <alignment horizontal="distributed" vertical="center" justifyLastLine="1"/>
    </xf>
    <xf numFmtId="0" fontId="22" fillId="0" borderId="0" xfId="0" applyFont="1" applyAlignment="1">
      <alignment horizontal="center" vertical="center"/>
    </xf>
    <xf numFmtId="0" fontId="16" fillId="0" borderId="75" xfId="0" applyFont="1" applyBorder="1" applyAlignment="1">
      <alignment horizontal="center" vertical="center" shrinkToFit="1"/>
    </xf>
    <xf numFmtId="0" fontId="16" fillId="0" borderId="76" xfId="0" applyFont="1" applyBorder="1" applyAlignment="1">
      <alignment horizontal="center" vertical="center" shrinkToFit="1"/>
    </xf>
    <xf numFmtId="0" fontId="16" fillId="0" borderId="172" xfId="0" applyFont="1" applyBorder="1" applyAlignment="1">
      <alignment horizontal="center" vertical="center" shrinkToFit="1"/>
    </xf>
    <xf numFmtId="49" fontId="9" fillId="0" borderId="39" xfId="0" applyNumberFormat="1" applyFont="1" applyBorder="1" applyAlignment="1">
      <alignment horizontal="center" vertical="center" shrinkToFit="1"/>
    </xf>
    <xf numFmtId="49" fontId="9" fillId="0" borderId="25" xfId="0" applyNumberFormat="1" applyFont="1" applyBorder="1" applyAlignment="1">
      <alignment horizontal="center" vertical="center" shrinkToFit="1"/>
    </xf>
    <xf numFmtId="49" fontId="9" fillId="0" borderId="155" xfId="0" applyNumberFormat="1" applyFont="1" applyBorder="1" applyAlignment="1">
      <alignment horizontal="center" vertical="center" shrinkToFit="1"/>
    </xf>
    <xf numFmtId="49" fontId="16" fillId="0" borderId="33" xfId="0" applyNumberFormat="1" applyFont="1" applyBorder="1" applyAlignment="1">
      <alignment horizontal="center" vertical="center" shrinkToFit="1"/>
    </xf>
    <xf numFmtId="49" fontId="16" fillId="0" borderId="18" xfId="0" applyNumberFormat="1" applyFont="1" applyBorder="1" applyAlignment="1">
      <alignment horizontal="center" vertical="center" shrinkToFit="1"/>
    </xf>
    <xf numFmtId="49" fontId="16" fillId="0" borderId="173" xfId="0" applyNumberFormat="1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9" fillId="0" borderId="183" xfId="0" applyFont="1" applyBorder="1" applyAlignment="1">
      <alignment horizontal="center" vertical="center"/>
    </xf>
    <xf numFmtId="0" fontId="9" fillId="0" borderId="184" xfId="0" applyFont="1" applyBorder="1" applyAlignment="1">
      <alignment horizontal="center" vertical="center"/>
    </xf>
    <xf numFmtId="0" fontId="9" fillId="0" borderId="180" xfId="0" applyFont="1" applyBorder="1" applyAlignment="1">
      <alignment horizontal="center" vertical="center"/>
    </xf>
    <xf numFmtId="0" fontId="9" fillId="0" borderId="182" xfId="0" applyFont="1" applyBorder="1" applyAlignment="1">
      <alignment horizontal="center" vertical="center"/>
    </xf>
    <xf numFmtId="0" fontId="9" fillId="0" borderId="39" xfId="0" applyFont="1" applyBorder="1" applyAlignment="1">
      <alignment horizontal="right" vertical="center"/>
    </xf>
    <xf numFmtId="0" fontId="9" fillId="0" borderId="57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9" fillId="0" borderId="75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30" fillId="0" borderId="39" xfId="0" quotePrefix="1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justifyLastLine="1"/>
    </xf>
    <xf numFmtId="0" fontId="9" fillId="0" borderId="4" xfId="0" applyFont="1" applyBorder="1" applyAlignment="1">
      <alignment horizontal="center" vertical="center" justifyLastLine="1"/>
    </xf>
    <xf numFmtId="37" fontId="9" fillId="0" borderId="39" xfId="0" applyNumberFormat="1" applyFont="1" applyBorder="1" applyAlignment="1">
      <alignment horizontal="center" vertical="center"/>
    </xf>
    <xf numFmtId="37" fontId="9" fillId="0" borderId="57" xfId="0" applyNumberFormat="1" applyFont="1" applyBorder="1" applyAlignment="1">
      <alignment horizontal="center" vertical="center"/>
    </xf>
    <xf numFmtId="0" fontId="9" fillId="0" borderId="181" xfId="0" applyFont="1" applyBorder="1" applyAlignment="1">
      <alignment horizontal="center" vertical="center"/>
    </xf>
    <xf numFmtId="37" fontId="8" fillId="0" borderId="39" xfId="0" applyNumberFormat="1" applyFont="1" applyBorder="1" applyAlignment="1">
      <alignment horizontal="right" vertical="center"/>
    </xf>
    <xf numFmtId="0" fontId="8" fillId="0" borderId="57" xfId="0" applyFont="1" applyBorder="1" applyAlignment="1">
      <alignment horizontal="right" vertical="center"/>
    </xf>
    <xf numFmtId="0" fontId="9" fillId="0" borderId="3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0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justifyLastLine="1"/>
    </xf>
    <xf numFmtId="0" fontId="9" fillId="0" borderId="2" xfId="0" applyFont="1" applyBorder="1" applyAlignment="1">
      <alignment horizontal="center" vertical="center" justifyLastLine="1"/>
    </xf>
    <xf numFmtId="0" fontId="9" fillId="0" borderId="8" xfId="0" applyFont="1" applyBorder="1" applyAlignment="1">
      <alignment horizontal="center" vertical="center" justifyLastLine="1"/>
    </xf>
    <xf numFmtId="0" fontId="9" fillId="0" borderId="7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58" fontId="10" fillId="0" borderId="39" xfId="0" applyNumberFormat="1" applyFont="1" applyBorder="1" applyAlignment="1">
      <alignment horizontal="center" vertical="center"/>
    </xf>
    <xf numFmtId="58" fontId="10" fillId="0" borderId="25" xfId="0" applyNumberFormat="1" applyFont="1" applyBorder="1" applyAlignment="1">
      <alignment horizontal="center" vertical="center"/>
    </xf>
    <xf numFmtId="58" fontId="10" fillId="0" borderId="57" xfId="0" applyNumberFormat="1" applyFont="1" applyBorder="1" applyAlignment="1">
      <alignment horizontal="center" vertical="center"/>
    </xf>
    <xf numFmtId="176" fontId="9" fillId="0" borderId="39" xfId="0" applyNumberFormat="1" applyFont="1" applyBorder="1" applyAlignment="1">
      <alignment horizontal="center" vertical="center"/>
    </xf>
    <xf numFmtId="176" fontId="9" fillId="0" borderId="210" xfId="0" applyNumberFormat="1" applyFont="1" applyBorder="1" applyAlignment="1">
      <alignment horizontal="center" vertical="center"/>
    </xf>
    <xf numFmtId="176" fontId="9" fillId="0" borderId="57" xfId="0" applyNumberFormat="1" applyFont="1" applyBorder="1" applyAlignment="1">
      <alignment horizontal="center" vertical="center"/>
    </xf>
    <xf numFmtId="176" fontId="9" fillId="0" borderId="303" xfId="0" applyNumberFormat="1" applyFont="1" applyBorder="1" applyAlignment="1">
      <alignment horizontal="center" vertical="center"/>
    </xf>
    <xf numFmtId="176" fontId="9" fillId="0" borderId="304" xfId="0" applyNumberFormat="1" applyFont="1" applyBorder="1" applyAlignment="1">
      <alignment horizontal="center" vertical="center"/>
    </xf>
    <xf numFmtId="176" fontId="9" fillId="0" borderId="302" xfId="0" applyNumberFormat="1" applyFont="1" applyBorder="1" applyAlignment="1">
      <alignment horizontal="center" vertical="center"/>
    </xf>
    <xf numFmtId="0" fontId="9" fillId="0" borderId="254" xfId="0" applyFont="1" applyBorder="1" applyAlignment="1">
      <alignment horizontal="center" vertical="center"/>
    </xf>
    <xf numFmtId="0" fontId="9" fillId="0" borderId="255" xfId="0" applyFont="1" applyBorder="1" applyAlignment="1">
      <alignment horizontal="center" vertical="center"/>
    </xf>
    <xf numFmtId="0" fontId="9" fillId="0" borderId="26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72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distributed" vertical="center" justifyLastLine="1"/>
    </xf>
    <xf numFmtId="0" fontId="9" fillId="0" borderId="76" xfId="0" applyFont="1" applyBorder="1" applyAlignment="1">
      <alignment horizontal="distributed" vertical="center" justifyLastLine="1"/>
    </xf>
    <xf numFmtId="0" fontId="9" fillId="0" borderId="77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9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justifyLastLine="1"/>
    </xf>
    <xf numFmtId="0" fontId="9" fillId="0" borderId="10" xfId="0" applyFont="1" applyBorder="1" applyAlignment="1">
      <alignment horizontal="center" vertical="center" justifyLastLine="1"/>
    </xf>
    <xf numFmtId="0" fontId="9" fillId="0" borderId="357" xfId="0" applyFont="1" applyBorder="1" applyAlignment="1">
      <alignment horizontal="center" vertical="center"/>
    </xf>
    <xf numFmtId="0" fontId="9" fillId="0" borderId="222" xfId="0" applyFont="1" applyBorder="1" applyAlignment="1">
      <alignment horizontal="center" vertical="center"/>
    </xf>
    <xf numFmtId="0" fontId="9" fillId="0" borderId="4" xfId="0" applyFont="1" applyBorder="1" applyAlignment="1">
      <alignment horizontal="distributed" vertical="center" justifyLastLine="1"/>
    </xf>
    <xf numFmtId="0" fontId="9" fillId="0" borderId="3" xfId="0" applyFont="1" applyBorder="1" applyAlignment="1">
      <alignment horizontal="distributed" vertical="center" justifyLastLine="1"/>
    </xf>
    <xf numFmtId="0" fontId="9" fillId="0" borderId="7" xfId="0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distributed" vertical="center" justifyLastLine="1"/>
    </xf>
    <xf numFmtId="0" fontId="9" fillId="0" borderId="9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5" xfId="0" applyFont="1" applyBorder="1" applyAlignment="1">
      <alignment horizontal="distributed" vertical="center"/>
    </xf>
    <xf numFmtId="0" fontId="9" fillId="0" borderId="57" xfId="0" applyFont="1" applyBorder="1" applyAlignment="1">
      <alignment horizontal="distributed" vertical="center"/>
    </xf>
    <xf numFmtId="0" fontId="9" fillId="0" borderId="7" xfId="0" applyFont="1" applyBorder="1" applyAlignment="1">
      <alignment horizontal="center" vertical="center" justifyLastLine="1"/>
    </xf>
    <xf numFmtId="188" fontId="9" fillId="0" borderId="39" xfId="0" applyNumberFormat="1" applyFont="1" applyBorder="1" applyAlignment="1">
      <alignment horizontal="center" vertical="center"/>
    </xf>
    <xf numFmtId="188" fontId="9" fillId="0" borderId="25" xfId="0" applyNumberFormat="1" applyFont="1" applyBorder="1" applyAlignment="1">
      <alignment horizontal="center" vertical="center"/>
    </xf>
    <xf numFmtId="186" fontId="9" fillId="0" borderId="39" xfId="0" quotePrefix="1" applyNumberFormat="1" applyFont="1" applyBorder="1" applyAlignment="1">
      <alignment horizontal="center" vertical="center"/>
    </xf>
    <xf numFmtId="186" fontId="9" fillId="0" borderId="25" xfId="0" applyNumberFormat="1" applyFont="1" applyBorder="1" applyAlignment="1">
      <alignment horizontal="center" vertical="center"/>
    </xf>
    <xf numFmtId="186" fontId="9" fillId="0" borderId="39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0" fillId="0" borderId="57" xfId="0" applyBorder="1" applyAlignment="1">
      <alignment horizontal="distributed" vertical="center"/>
    </xf>
    <xf numFmtId="0" fontId="10" fillId="0" borderId="25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37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96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32" fillId="0" borderId="35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7" fontId="9" fillId="0" borderId="200" xfId="0" applyNumberFormat="1" applyFont="1" applyBorder="1" applyAlignment="1">
      <alignment horizontal="center" vertical="center"/>
    </xf>
    <xf numFmtId="37" fontId="9" fillId="0" borderId="201" xfId="0" applyNumberFormat="1" applyFont="1" applyBorder="1" applyAlignment="1">
      <alignment horizontal="center" vertical="center"/>
    </xf>
    <xf numFmtId="0" fontId="9" fillId="0" borderId="210" xfId="0" applyFont="1" applyBorder="1" applyAlignment="1">
      <alignment horizontal="right" vertical="center"/>
    </xf>
    <xf numFmtId="0" fontId="20" fillId="0" borderId="0" xfId="0" applyFont="1" applyAlignment="1">
      <alignment horizontal="left"/>
    </xf>
    <xf numFmtId="0" fontId="9" fillId="0" borderId="217" xfId="0" applyFont="1" applyBorder="1" applyAlignment="1">
      <alignment horizontal="distributed" vertical="center"/>
    </xf>
    <xf numFmtId="0" fontId="9" fillId="0" borderId="218" xfId="0" applyFont="1" applyBorder="1" applyAlignment="1">
      <alignment horizontal="distributed" vertical="center"/>
    </xf>
    <xf numFmtId="0" fontId="9" fillId="0" borderId="203" xfId="0" applyFont="1" applyBorder="1" applyAlignment="1">
      <alignment horizontal="distributed" vertical="center" justifyLastLine="1"/>
    </xf>
    <xf numFmtId="0" fontId="9" fillId="0" borderId="204" xfId="0" applyFont="1" applyBorder="1" applyAlignment="1">
      <alignment horizontal="distributed" vertical="center" justifyLastLine="1"/>
    </xf>
    <xf numFmtId="0" fontId="9" fillId="0" borderId="216" xfId="0" applyFont="1" applyBorder="1" applyAlignment="1">
      <alignment horizontal="distributed" vertical="center"/>
    </xf>
    <xf numFmtId="0" fontId="9" fillId="0" borderId="155" xfId="0" applyFont="1" applyBorder="1" applyAlignment="1">
      <alignment horizontal="center" vertical="center"/>
    </xf>
    <xf numFmtId="0" fontId="9" fillId="0" borderId="205" xfId="0" applyFont="1" applyBorder="1" applyAlignment="1">
      <alignment horizontal="center" vertical="center" justifyLastLine="1"/>
    </xf>
    <xf numFmtId="0" fontId="9" fillId="0" borderId="206" xfId="0" applyFont="1" applyBorder="1" applyAlignment="1">
      <alignment horizontal="center" vertical="center" justifyLastLine="1"/>
    </xf>
    <xf numFmtId="0" fontId="9" fillId="0" borderId="136" xfId="0" applyFont="1" applyBorder="1" applyAlignment="1">
      <alignment horizontal="center" vertical="center"/>
    </xf>
    <xf numFmtId="0" fontId="9" fillId="0" borderId="99" xfId="0" applyFont="1" applyBorder="1" applyAlignment="1">
      <alignment horizontal="center" vertical="center" justifyLastLine="1"/>
    </xf>
    <xf numFmtId="0" fontId="9" fillId="0" borderId="135" xfId="0" applyFont="1" applyBorder="1" applyAlignment="1">
      <alignment horizontal="center" vertical="center" justifyLastLine="1"/>
    </xf>
    <xf numFmtId="0" fontId="9" fillId="0" borderId="172" xfId="0" applyFont="1" applyBorder="1" applyAlignment="1">
      <alignment horizontal="distributed" vertical="center" justifyLastLine="1"/>
    </xf>
    <xf numFmtId="0" fontId="8" fillId="0" borderId="348" xfId="0" applyFont="1" applyBorder="1" applyAlignment="1">
      <alignment horizontal="center" vertical="center"/>
    </xf>
    <xf numFmtId="0" fontId="8" fillId="0" borderId="349" xfId="0" applyFont="1" applyBorder="1" applyAlignment="1">
      <alignment horizontal="center" vertical="center"/>
    </xf>
    <xf numFmtId="0" fontId="8" fillId="0" borderId="350" xfId="0" applyFont="1" applyBorder="1" applyAlignment="1">
      <alignment horizontal="center" vertical="center"/>
    </xf>
    <xf numFmtId="0" fontId="8" fillId="0" borderId="224" xfId="0" applyFont="1" applyBorder="1" applyAlignment="1">
      <alignment horizontal="distributed" vertical="center" justifyLastLine="1"/>
    </xf>
    <xf numFmtId="0" fontId="8" fillId="0" borderId="225" xfId="0" applyFont="1" applyBorder="1" applyAlignment="1">
      <alignment horizontal="distributed" vertical="center" justifyLastLine="1"/>
    </xf>
    <xf numFmtId="0" fontId="8" fillId="0" borderId="226" xfId="0" applyFont="1" applyBorder="1" applyAlignment="1">
      <alignment horizontal="distributed" vertical="center" justifyLastLine="1"/>
    </xf>
    <xf numFmtId="0" fontId="8" fillId="0" borderId="230" xfId="0" applyFont="1" applyBorder="1" applyAlignment="1">
      <alignment horizontal="distributed" vertical="center" justifyLastLine="1"/>
    </xf>
    <xf numFmtId="0" fontId="8" fillId="0" borderId="221" xfId="0" applyFont="1" applyBorder="1" applyAlignment="1">
      <alignment horizontal="distributed" vertical="center" justifyLastLine="1"/>
    </xf>
    <xf numFmtId="0" fontId="8" fillId="0" borderId="222" xfId="0" applyFont="1" applyBorder="1" applyAlignment="1">
      <alignment horizontal="distributed" vertical="center" justifyLastLine="1"/>
    </xf>
    <xf numFmtId="0" fontId="8" fillId="0" borderId="223" xfId="0" applyFont="1" applyBorder="1" applyAlignment="1">
      <alignment horizontal="distributed" vertical="center" justifyLastLine="1"/>
    </xf>
    <xf numFmtId="0" fontId="17" fillId="0" borderId="24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113" xfId="0" applyNumberFormat="1" applyFont="1" applyBorder="1" applyAlignment="1">
      <alignment horizontal="center" vertical="center"/>
    </xf>
    <xf numFmtId="49" fontId="8" fillId="0" borderId="70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49" fontId="8" fillId="0" borderId="0" xfId="0" applyNumberFormat="1" applyFont="1" applyAlignment="1">
      <alignment horizontal="center" vertical="distributed" textRotation="255" justifyLastLine="1"/>
    </xf>
    <xf numFmtId="0" fontId="8" fillId="0" borderId="227" xfId="0" applyFont="1" applyBorder="1" applyAlignment="1">
      <alignment horizontal="center" vertical="center" justifyLastLine="1"/>
    </xf>
    <xf numFmtId="0" fontId="8" fillId="0" borderId="228" xfId="0" applyFont="1" applyBorder="1" applyAlignment="1">
      <alignment horizontal="center" vertical="center" justifyLastLine="1"/>
    </xf>
    <xf numFmtId="49" fontId="8" fillId="0" borderId="79" xfId="0" applyNumberFormat="1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 shrinkToFit="1"/>
    </xf>
    <xf numFmtId="49" fontId="8" fillId="0" borderId="37" xfId="0" applyNumberFormat="1" applyFont="1" applyBorder="1" applyAlignment="1">
      <alignment horizontal="center" vertical="center" shrinkToFit="1"/>
    </xf>
    <xf numFmtId="49" fontId="8" fillId="0" borderId="554" xfId="0" applyNumberFormat="1" applyFont="1" applyBorder="1" applyAlignment="1">
      <alignment horizontal="left" vertical="center" shrinkToFit="1"/>
    </xf>
    <xf numFmtId="49" fontId="8" fillId="0" borderId="558" xfId="0" applyNumberFormat="1" applyFont="1" applyBorder="1" applyAlignment="1">
      <alignment horizontal="left" vertical="center" shrinkToFit="1"/>
    </xf>
    <xf numFmtId="0" fontId="8" fillId="0" borderId="3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174" xfId="0" applyFont="1" applyBorder="1" applyAlignment="1">
      <alignment horizontal="center" vertical="center"/>
    </xf>
    <xf numFmtId="0" fontId="8" fillId="0" borderId="175" xfId="0" applyFont="1" applyBorder="1" applyAlignment="1">
      <alignment horizontal="center" vertical="center"/>
    </xf>
    <xf numFmtId="0" fontId="8" fillId="0" borderId="303" xfId="0" applyFont="1" applyBorder="1" applyAlignment="1">
      <alignment horizontal="center" vertical="center"/>
    </xf>
    <xf numFmtId="0" fontId="0" fillId="0" borderId="304" xfId="0" applyBorder="1" applyAlignment="1">
      <alignment horizontal="center" vertical="center"/>
    </xf>
    <xf numFmtId="0" fontId="8" fillId="0" borderId="0" xfId="0" applyFont="1" applyAlignment="1">
      <alignment horizontal="center" vertical="distributed"/>
    </xf>
    <xf numFmtId="0" fontId="8" fillId="0" borderId="426" xfId="0" applyFont="1" applyBorder="1" applyAlignment="1">
      <alignment horizontal="center" vertical="center"/>
    </xf>
    <xf numFmtId="0" fontId="8" fillId="0" borderId="547" xfId="0" applyFont="1" applyBorder="1" applyAlignment="1">
      <alignment horizontal="center" vertical="center"/>
    </xf>
    <xf numFmtId="0" fontId="8" fillId="0" borderId="548" xfId="0" applyFont="1" applyBorder="1" applyAlignment="1">
      <alignment horizontal="center" vertical="center"/>
    </xf>
    <xf numFmtId="0" fontId="9" fillId="0" borderId="229" xfId="0" applyFont="1" applyBorder="1" applyAlignment="1">
      <alignment horizontal="center"/>
    </xf>
    <xf numFmtId="0" fontId="9" fillId="0" borderId="236" xfId="0" applyFont="1" applyBorder="1" applyAlignment="1">
      <alignment horizontal="center"/>
    </xf>
    <xf numFmtId="0" fontId="8" fillId="0" borderId="217" xfId="0" applyFont="1" applyBorder="1" applyAlignment="1">
      <alignment horizontal="center" vertical="center" justifyLastLine="1"/>
    </xf>
    <xf numFmtId="0" fontId="8" fillId="0" borderId="320" xfId="0" applyFont="1" applyBorder="1" applyAlignment="1">
      <alignment horizontal="center" vertical="center" justifyLastLine="1"/>
    </xf>
    <xf numFmtId="0" fontId="18" fillId="0" borderId="0" xfId="0" applyFont="1" applyAlignment="1">
      <alignment vertical="center" shrinkToFit="1"/>
    </xf>
    <xf numFmtId="0" fontId="3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distributed" justifyLastLine="1"/>
    </xf>
    <xf numFmtId="0" fontId="9" fillId="0" borderId="5" xfId="0" applyFont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255" xfId="0" applyBorder="1" applyAlignment="1">
      <alignment horizontal="distributed" vertical="center" justifyLastLine="1"/>
    </xf>
    <xf numFmtId="0" fontId="9" fillId="0" borderId="108" xfId="0" applyFont="1" applyBorder="1" applyAlignment="1">
      <alignment horizontal="center" vertical="center"/>
    </xf>
    <xf numFmtId="0" fontId="9" fillId="0" borderId="317" xfId="0" applyFont="1" applyBorder="1" applyAlignment="1">
      <alignment horizontal="center" vertical="center"/>
    </xf>
    <xf numFmtId="0" fontId="9" fillId="0" borderId="318" xfId="0" applyFont="1" applyBorder="1" applyAlignment="1">
      <alignment horizontal="center" vertical="center"/>
    </xf>
    <xf numFmtId="0" fontId="9" fillId="0" borderId="10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241" xfId="0" applyFont="1" applyBorder="1" applyAlignment="1">
      <alignment horizontal="center" vertical="center"/>
    </xf>
    <xf numFmtId="0" fontId="9" fillId="0" borderId="227" xfId="0" applyFont="1" applyBorder="1" applyAlignment="1">
      <alignment horizontal="center" vertical="center" wrapText="1"/>
    </xf>
    <xf numFmtId="0" fontId="9" fillId="0" borderId="317" xfId="0" applyFont="1" applyBorder="1" applyAlignment="1">
      <alignment horizontal="center" vertical="center" wrapText="1"/>
    </xf>
    <xf numFmtId="0" fontId="9" fillId="0" borderId="318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254" xfId="0" applyFont="1" applyBorder="1" applyAlignment="1">
      <alignment horizontal="center" vertical="center" wrapText="1"/>
    </xf>
    <xf numFmtId="0" fontId="9" fillId="0" borderId="255" xfId="0" applyFont="1" applyBorder="1" applyAlignment="1">
      <alignment horizontal="center" vertical="center" wrapText="1"/>
    </xf>
    <xf numFmtId="0" fontId="9" fillId="0" borderId="26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top" textRotation="255"/>
    </xf>
    <xf numFmtId="0" fontId="8" fillId="0" borderId="255" xfId="0" applyFont="1" applyBorder="1" applyAlignment="1">
      <alignment horizontal="center" vertical="top" textRotation="255"/>
    </xf>
    <xf numFmtId="0" fontId="9" fillId="0" borderId="449" xfId="0" applyFont="1" applyBorder="1" applyAlignment="1">
      <alignment horizontal="center" vertical="center"/>
    </xf>
    <xf numFmtId="0" fontId="9" fillId="0" borderId="451" xfId="0" applyFont="1" applyBorder="1" applyAlignment="1">
      <alignment horizontal="center" vertical="center"/>
    </xf>
    <xf numFmtId="0" fontId="9" fillId="0" borderId="399" xfId="0" applyFont="1" applyBorder="1" applyAlignment="1">
      <alignment horizontal="center" vertical="center"/>
    </xf>
    <xf numFmtId="0" fontId="9" fillId="0" borderId="387" xfId="0" applyFont="1" applyBorder="1" applyAlignment="1">
      <alignment horizontal="center" vertical="center"/>
    </xf>
    <xf numFmtId="0" fontId="9" fillId="0" borderId="395" xfId="0" applyFont="1" applyBorder="1" applyAlignment="1">
      <alignment horizontal="center" vertical="center"/>
    </xf>
    <xf numFmtId="0" fontId="9" fillId="0" borderId="396" xfId="0" applyFont="1" applyBorder="1" applyAlignment="1">
      <alignment horizontal="center" vertical="center"/>
    </xf>
    <xf numFmtId="0" fontId="9" fillId="0" borderId="441" xfId="0" applyFont="1" applyBorder="1" applyAlignment="1">
      <alignment horizontal="center" vertical="center"/>
    </xf>
    <xf numFmtId="0" fontId="9" fillId="0" borderId="319" xfId="0" applyFont="1" applyBorder="1" applyAlignment="1">
      <alignment horizontal="center" vertical="center"/>
    </xf>
    <xf numFmtId="0" fontId="9" fillId="0" borderId="442" xfId="0" applyFont="1" applyBorder="1" applyAlignment="1">
      <alignment horizontal="center" vertical="center"/>
    </xf>
    <xf numFmtId="0" fontId="9" fillId="0" borderId="247" xfId="0" applyFont="1" applyBorder="1" applyAlignment="1">
      <alignment horizontal="center" vertical="center"/>
    </xf>
    <xf numFmtId="0" fontId="9" fillId="0" borderId="443" xfId="0" applyFont="1" applyBorder="1" applyAlignment="1">
      <alignment horizontal="center" vertical="center"/>
    </xf>
    <xf numFmtId="0" fontId="9" fillId="0" borderId="124" xfId="0" applyFont="1" applyBorder="1" applyAlignment="1">
      <alignment horizontal="center" vertical="center"/>
    </xf>
    <xf numFmtId="0" fontId="9" fillId="0" borderId="170" xfId="0" applyFont="1" applyBorder="1" applyAlignment="1">
      <alignment horizontal="center" vertical="center"/>
    </xf>
    <xf numFmtId="0" fontId="9" fillId="0" borderId="125" xfId="0" applyFont="1" applyBorder="1" applyAlignment="1">
      <alignment horizontal="center" vertical="center"/>
    </xf>
    <xf numFmtId="0" fontId="9" fillId="0" borderId="371" xfId="0" applyFont="1" applyBorder="1" applyAlignment="1">
      <alignment horizontal="center" vertical="center"/>
    </xf>
    <xf numFmtId="0" fontId="9" fillId="0" borderId="377" xfId="0" applyFont="1" applyBorder="1" applyAlignment="1">
      <alignment horizontal="center" vertical="center"/>
    </xf>
    <xf numFmtId="0" fontId="9" fillId="0" borderId="445" xfId="0" applyFont="1" applyBorder="1" applyAlignment="1">
      <alignment horizontal="center" vertical="center"/>
    </xf>
    <xf numFmtId="0" fontId="9" fillId="0" borderId="446" xfId="0" applyFont="1" applyBorder="1" applyAlignment="1">
      <alignment horizontal="center" vertical="center" wrapText="1"/>
    </xf>
    <xf numFmtId="0" fontId="9" fillId="0" borderId="447" xfId="0" applyFont="1" applyBorder="1" applyAlignment="1">
      <alignment horizontal="center" vertical="center" wrapText="1"/>
    </xf>
    <xf numFmtId="0" fontId="9" fillId="0" borderId="314" xfId="0" applyFont="1" applyBorder="1" applyAlignment="1">
      <alignment horizontal="center" vertical="center"/>
    </xf>
    <xf numFmtId="0" fontId="9" fillId="0" borderId="198" xfId="0" applyFont="1" applyBorder="1" applyAlignment="1">
      <alignment horizontal="center" vertical="center"/>
    </xf>
    <xf numFmtId="0" fontId="9" fillId="0" borderId="197" xfId="0" applyFont="1" applyBorder="1" applyAlignment="1">
      <alignment horizontal="center" vertical="center"/>
    </xf>
    <xf numFmtId="0" fontId="9" fillId="0" borderId="403" xfId="0" applyFont="1" applyBorder="1" applyAlignment="1">
      <alignment horizontal="center" vertical="center"/>
    </xf>
    <xf numFmtId="0" fontId="9" fillId="0" borderId="401" xfId="0" applyFont="1" applyBorder="1" applyAlignment="1">
      <alignment horizontal="center" vertical="center"/>
    </xf>
    <xf numFmtId="0" fontId="9" fillId="0" borderId="402" xfId="0" applyFont="1" applyBorder="1" applyAlignment="1">
      <alignment horizontal="center" vertical="center"/>
    </xf>
    <xf numFmtId="0" fontId="9" fillId="0" borderId="120" xfId="0" applyFont="1" applyBorder="1" applyAlignment="1">
      <alignment horizontal="center" vertical="center" wrapText="1"/>
    </xf>
    <xf numFmtId="0" fontId="9" fillId="0" borderId="292" xfId="0" applyFont="1" applyBorder="1" applyAlignment="1">
      <alignment horizontal="center" vertical="center" wrapText="1"/>
    </xf>
    <xf numFmtId="0" fontId="9" fillId="0" borderId="390" xfId="0" applyFont="1" applyBorder="1" applyAlignment="1">
      <alignment horizontal="center" vertical="center"/>
    </xf>
    <xf numFmtId="0" fontId="9" fillId="0" borderId="388" xfId="0" applyFont="1" applyBorder="1" applyAlignment="1">
      <alignment horizontal="center" vertical="center" textRotation="255"/>
    </xf>
    <xf numFmtId="0" fontId="9" fillId="0" borderId="389" xfId="0" applyFont="1" applyBorder="1" applyAlignment="1">
      <alignment horizontal="center" vertical="center" textRotation="255"/>
    </xf>
    <xf numFmtId="0" fontId="9" fillId="0" borderId="390" xfId="0" applyFont="1" applyBorder="1" applyAlignment="1">
      <alignment horizontal="center" vertical="center" textRotation="255"/>
    </xf>
    <xf numFmtId="0" fontId="9" fillId="0" borderId="212" xfId="0" applyFont="1" applyBorder="1" applyAlignment="1">
      <alignment horizontal="center" vertical="center" textRotation="255"/>
    </xf>
    <xf numFmtId="0" fontId="9" fillId="0" borderId="215" xfId="0" applyFont="1" applyBorder="1" applyAlignment="1">
      <alignment horizontal="center" vertical="center" textRotation="255"/>
    </xf>
    <xf numFmtId="0" fontId="9" fillId="0" borderId="390" xfId="0" applyFont="1" applyBorder="1" applyAlignment="1">
      <alignment horizontal="center" vertical="center" wrapText="1"/>
    </xf>
    <xf numFmtId="0" fontId="9" fillId="0" borderId="124" xfId="0" applyFont="1" applyBorder="1" applyAlignment="1">
      <alignment horizontal="right" vertical="center"/>
    </xf>
    <xf numFmtId="0" fontId="9" fillId="0" borderId="125" xfId="0" applyFont="1" applyBorder="1" applyAlignment="1">
      <alignment horizontal="right" vertical="center"/>
    </xf>
    <xf numFmtId="0" fontId="18" fillId="0" borderId="0" xfId="0" applyFont="1" applyAlignment="1">
      <alignment horizontal="left"/>
    </xf>
    <xf numFmtId="0" fontId="9" fillId="0" borderId="392" xfId="0" applyFont="1" applyBorder="1" applyAlignment="1">
      <alignment horizontal="center" vertical="center"/>
    </xf>
    <xf numFmtId="0" fontId="9" fillId="0" borderId="393" xfId="0" applyFont="1" applyBorder="1" applyAlignment="1">
      <alignment horizontal="center" vertical="center"/>
    </xf>
    <xf numFmtId="0" fontId="9" fillId="0" borderId="309" xfId="0" applyFont="1" applyBorder="1" applyAlignment="1">
      <alignment horizontal="center" vertical="center"/>
    </xf>
    <xf numFmtId="0" fontId="9" fillId="0" borderId="250" xfId="0" applyFont="1" applyBorder="1" applyAlignment="1">
      <alignment horizontal="center" vertical="center"/>
    </xf>
    <xf numFmtId="0" fontId="9" fillId="0" borderId="397" xfId="0" applyFont="1" applyBorder="1" applyAlignment="1">
      <alignment horizontal="center" vertical="center" textRotation="255"/>
    </xf>
    <xf numFmtId="0" fontId="9" fillId="0" borderId="170" xfId="0" applyFont="1" applyBorder="1" applyAlignment="1">
      <alignment horizontal="right" vertical="center"/>
    </xf>
    <xf numFmtId="0" fontId="29" fillId="0" borderId="124" xfId="0" applyFont="1" applyBorder="1" applyAlignment="1">
      <alignment horizontal="right" vertical="center"/>
    </xf>
    <xf numFmtId="0" fontId="29" fillId="0" borderId="170" xfId="0" applyFont="1" applyBorder="1" applyAlignment="1">
      <alignment horizontal="right" vertical="center"/>
    </xf>
    <xf numFmtId="0" fontId="9" fillId="0" borderId="448" xfId="0" applyFont="1" applyBorder="1" applyAlignment="1">
      <alignment horizontal="center" vertical="center"/>
    </xf>
    <xf numFmtId="0" fontId="9" fillId="0" borderId="450" xfId="0" applyFont="1" applyBorder="1" applyAlignment="1">
      <alignment horizontal="center" vertical="center"/>
    </xf>
    <xf numFmtId="0" fontId="9" fillId="0" borderId="227" xfId="0" applyFont="1" applyBorder="1" applyAlignment="1">
      <alignment horizontal="center" vertical="center" justifyLastLine="1"/>
    </xf>
    <xf numFmtId="0" fontId="9" fillId="0" borderId="79" xfId="0" applyFont="1" applyBorder="1" applyAlignment="1">
      <alignment horizontal="center" vertical="center" justifyLastLine="1"/>
    </xf>
    <xf numFmtId="0" fontId="9" fillId="0" borderId="309" xfId="0" applyFont="1" applyBorder="1" applyAlignment="1">
      <alignment horizontal="center" vertical="center" justifyLastLine="1"/>
    </xf>
    <xf numFmtId="0" fontId="9" fillId="0" borderId="337" xfId="0" applyFont="1" applyBorder="1" applyAlignment="1">
      <alignment horizontal="center" vertical="center" justifyLastLine="1"/>
    </xf>
    <xf numFmtId="0" fontId="9" fillId="0" borderId="254" xfId="0" applyFont="1" applyBorder="1" applyAlignment="1">
      <alignment horizontal="center" vertical="center" justifyLastLine="1"/>
    </xf>
    <xf numFmtId="0" fontId="9" fillId="0" borderId="306" xfId="0" applyFont="1" applyBorder="1" applyAlignment="1">
      <alignment horizontal="center" vertical="center" justifyLastLine="1"/>
    </xf>
    <xf numFmtId="0" fontId="8" fillId="0" borderId="36" xfId="0" applyFont="1" applyBorder="1" applyAlignment="1">
      <alignment horizontal="center" vertical="center"/>
    </xf>
    <xf numFmtId="0" fontId="8" fillId="0" borderId="260" xfId="0" applyFont="1" applyBorder="1" applyAlignment="1">
      <alignment horizontal="center" vertical="center"/>
    </xf>
    <xf numFmtId="0" fontId="9" fillId="0" borderId="108" xfId="0" applyFont="1" applyBorder="1" applyAlignment="1">
      <alignment horizontal="center" vertical="center" justifyLastLine="1"/>
    </xf>
    <xf numFmtId="0" fontId="9" fillId="0" borderId="317" xfId="0" applyFont="1" applyBorder="1" applyAlignment="1">
      <alignment horizontal="center" vertical="center" justifyLastLine="1"/>
    </xf>
    <xf numFmtId="0" fontId="9" fillId="0" borderId="318" xfId="0" applyFont="1" applyBorder="1" applyAlignment="1">
      <alignment horizontal="center" vertical="center" justifyLastLine="1"/>
    </xf>
    <xf numFmtId="0" fontId="9" fillId="0" borderId="104" xfId="0" applyFont="1" applyBorder="1" applyAlignment="1">
      <alignment horizontal="center" vertical="center" justifyLastLine="1"/>
    </xf>
    <xf numFmtId="0" fontId="9" fillId="0" borderId="0" xfId="0" applyFont="1" applyAlignment="1">
      <alignment horizontal="center" vertical="center" justifyLastLine="1"/>
    </xf>
    <xf numFmtId="0" fontId="9" fillId="0" borderId="37" xfId="0" applyFont="1" applyBorder="1" applyAlignment="1">
      <alignment horizontal="center" vertical="center" justifyLastLine="1"/>
    </xf>
    <xf numFmtId="0" fontId="9" fillId="0" borderId="241" xfId="0" applyFont="1" applyBorder="1" applyAlignment="1">
      <alignment horizontal="center" vertical="center" justifyLastLine="1"/>
    </xf>
    <xf numFmtId="0" fontId="9" fillId="0" borderId="255" xfId="0" applyFont="1" applyBorder="1" applyAlignment="1">
      <alignment horizontal="center" vertical="center" justifyLastLine="1"/>
    </xf>
    <xf numFmtId="0" fontId="9" fillId="0" borderId="260" xfId="0" applyFont="1" applyBorder="1" applyAlignment="1">
      <alignment horizontal="center" vertical="center" justifyLastLine="1"/>
    </xf>
    <xf numFmtId="0" fontId="9" fillId="0" borderId="114" xfId="0" applyFont="1" applyBorder="1" applyAlignment="1">
      <alignment horizontal="center" vertical="center"/>
    </xf>
    <xf numFmtId="0" fontId="9" fillId="0" borderId="405" xfId="0" applyFont="1" applyBorder="1" applyAlignment="1">
      <alignment horizontal="center" vertical="center"/>
    </xf>
    <xf numFmtId="0" fontId="9" fillId="0" borderId="120" xfId="0" applyFont="1" applyBorder="1" applyAlignment="1">
      <alignment horizontal="center" vertical="center"/>
    </xf>
    <xf numFmtId="0" fontId="9" fillId="0" borderId="406" xfId="0" applyFont="1" applyBorder="1" applyAlignment="1">
      <alignment horizontal="center" vertical="center"/>
    </xf>
    <xf numFmtId="0" fontId="9" fillId="0" borderId="400" xfId="0" applyFont="1" applyBorder="1" applyAlignment="1">
      <alignment horizontal="center" vertical="center"/>
    </xf>
    <xf numFmtId="0" fontId="9" fillId="0" borderId="404" xfId="0" applyFont="1" applyBorder="1" applyAlignment="1">
      <alignment horizontal="center" vertical="center"/>
    </xf>
    <xf numFmtId="0" fontId="9" fillId="0" borderId="246" xfId="0" applyFont="1" applyBorder="1" applyAlignment="1">
      <alignment horizontal="center" vertical="center"/>
    </xf>
    <xf numFmtId="0" fontId="9" fillId="0" borderId="408" xfId="0" applyFont="1" applyBorder="1" applyAlignment="1">
      <alignment horizontal="center"/>
    </xf>
    <xf numFmtId="0" fontId="9" fillId="0" borderId="409" xfId="0" applyFont="1" applyBorder="1" applyAlignment="1">
      <alignment horizontal="center"/>
    </xf>
    <xf numFmtId="0" fontId="9" fillId="0" borderId="410" xfId="0" applyFont="1" applyBorder="1" applyAlignment="1">
      <alignment horizontal="center"/>
    </xf>
    <xf numFmtId="0" fontId="9" fillId="0" borderId="209" xfId="0" applyFont="1" applyBorder="1" applyAlignment="1">
      <alignment horizontal="center" vertical="center" wrapText="1"/>
    </xf>
    <xf numFmtId="0" fontId="9" fillId="0" borderId="215" xfId="0" applyFont="1" applyBorder="1" applyAlignment="1">
      <alignment horizontal="center" vertical="center" wrapText="1"/>
    </xf>
    <xf numFmtId="0" fontId="9" fillId="0" borderId="388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292" xfId="0" applyFont="1" applyBorder="1" applyAlignment="1">
      <alignment horizontal="center" vertical="center"/>
    </xf>
    <xf numFmtId="0" fontId="9" fillId="0" borderId="118" xfId="0" applyFont="1" applyBorder="1" applyAlignment="1">
      <alignment horizontal="center" vertical="center"/>
    </xf>
    <xf numFmtId="0" fontId="9" fillId="0" borderId="33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38" fontId="4" fillId="0" borderId="5" xfId="1" applyFont="1" applyBorder="1" applyAlignment="1">
      <alignment horizontal="right" vertical="center" shrinkToFit="1"/>
    </xf>
    <xf numFmtId="38" fontId="4" fillId="0" borderId="20" xfId="1" applyFont="1" applyBorder="1" applyAlignment="1">
      <alignment horizontal="right" vertical="center" shrinkToFit="1"/>
    </xf>
    <xf numFmtId="0" fontId="9" fillId="0" borderId="2" xfId="0" applyFont="1" applyBorder="1" applyAlignment="1">
      <alignment horizontal="distributed" vertical="center" justifyLastLine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10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distributed" textRotation="255"/>
    </xf>
    <xf numFmtId="0" fontId="9" fillId="0" borderId="99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 justifyLastLine="1"/>
    </xf>
    <xf numFmtId="0" fontId="9" fillId="0" borderId="137" xfId="0" applyFont="1" applyBorder="1" applyAlignment="1">
      <alignment horizontal="center" vertical="center" justifyLastLine="1"/>
    </xf>
    <xf numFmtId="0" fontId="9" fillId="0" borderId="411" xfId="0" quotePrefix="1" applyFont="1" applyBorder="1" applyAlignment="1">
      <alignment horizontal="center" vertical="center" wrapText="1"/>
    </xf>
    <xf numFmtId="0" fontId="9" fillId="0" borderId="343" xfId="0" quotePrefix="1" applyFont="1" applyBorder="1" applyAlignment="1">
      <alignment horizontal="center" vertical="center" wrapText="1"/>
    </xf>
    <xf numFmtId="0" fontId="9" fillId="0" borderId="108" xfId="0" applyFont="1" applyBorder="1" applyAlignment="1">
      <alignment horizontal="distributed" vertical="center" justifyLastLine="1"/>
    </xf>
    <xf numFmtId="0" fontId="9" fillId="0" borderId="317" xfId="0" applyFont="1" applyBorder="1" applyAlignment="1">
      <alignment horizontal="distributed" vertical="center" justifyLastLine="1"/>
    </xf>
    <xf numFmtId="0" fontId="9" fillId="0" borderId="309" xfId="0" applyFont="1" applyBorder="1" applyAlignment="1">
      <alignment horizontal="distributed" vertical="center" justifyLastLine="1"/>
    </xf>
    <xf numFmtId="0" fontId="9" fillId="0" borderId="241" xfId="0" applyFont="1" applyBorder="1" applyAlignment="1">
      <alignment horizontal="distributed" vertical="center" justifyLastLine="1"/>
    </xf>
    <xf numFmtId="0" fontId="9" fillId="0" borderId="255" xfId="0" applyFont="1" applyBorder="1" applyAlignment="1">
      <alignment horizontal="distributed" vertical="center" justifyLastLine="1"/>
    </xf>
    <xf numFmtId="0" fontId="9" fillId="0" borderId="440" xfId="0" applyFont="1" applyBorder="1" applyAlignment="1">
      <alignment horizontal="distributed" vertical="center" justifyLastLine="1"/>
    </xf>
    <xf numFmtId="0" fontId="9" fillId="0" borderId="227" xfId="0" applyFont="1" applyBorder="1" applyAlignment="1">
      <alignment horizontal="distributed" vertical="center" justifyLastLine="1"/>
    </xf>
    <xf numFmtId="0" fontId="9" fillId="0" borderId="318" xfId="0" applyFont="1" applyBorder="1" applyAlignment="1">
      <alignment horizontal="distributed" vertical="center" justifyLastLine="1"/>
    </xf>
    <xf numFmtId="0" fontId="9" fillId="0" borderId="254" xfId="0" applyFont="1" applyBorder="1" applyAlignment="1">
      <alignment horizontal="distributed" vertical="center" justifyLastLine="1"/>
    </xf>
    <xf numFmtId="0" fontId="9" fillId="0" borderId="260" xfId="0" applyFont="1" applyBorder="1" applyAlignment="1">
      <alignment horizontal="distributed" vertical="center" justifyLastLine="1"/>
    </xf>
    <xf numFmtId="0" fontId="9" fillId="0" borderId="411" xfId="0" applyFont="1" applyBorder="1" applyAlignment="1">
      <alignment horizontal="center" vertical="center" justifyLastLine="1"/>
    </xf>
    <xf numFmtId="0" fontId="9" fillId="0" borderId="343" xfId="0" applyFont="1" applyBorder="1" applyAlignment="1">
      <alignment horizontal="center" vertical="center" justifyLastLine="1"/>
    </xf>
    <xf numFmtId="0" fontId="4" fillId="0" borderId="134" xfId="0" applyFont="1" applyBorder="1" applyAlignment="1">
      <alignment horizontal="center" vertical="center"/>
    </xf>
    <xf numFmtId="0" fontId="4" fillId="0" borderId="140" xfId="0" applyFont="1" applyBorder="1" applyAlignment="1">
      <alignment horizontal="center" vertical="center"/>
    </xf>
    <xf numFmtId="0" fontId="9" fillId="0" borderId="411" xfId="0" applyFont="1" applyBorder="1" applyAlignment="1">
      <alignment horizontal="distributed" vertical="center"/>
    </xf>
    <xf numFmtId="0" fontId="9" fillId="0" borderId="343" xfId="0" applyFont="1" applyBorder="1" applyAlignment="1">
      <alignment horizontal="distributed" vertical="center"/>
    </xf>
    <xf numFmtId="0" fontId="9" fillId="0" borderId="227" xfId="0" applyFont="1" applyBorder="1" applyAlignment="1">
      <alignment horizontal="center" justifyLastLine="1"/>
    </xf>
    <xf numFmtId="0" fontId="9" fillId="0" borderId="318" xfId="0" applyFont="1" applyBorder="1" applyAlignment="1">
      <alignment horizontal="center" justifyLastLine="1"/>
    </xf>
    <xf numFmtId="0" fontId="9" fillId="0" borderId="0" xfId="0" applyFont="1" applyAlignment="1">
      <alignment horizontal="center" vertical="distributed"/>
    </xf>
    <xf numFmtId="0" fontId="16" fillId="0" borderId="217" xfId="0" applyFont="1" applyBorder="1" applyAlignment="1">
      <alignment horizontal="center" vertical="center"/>
    </xf>
    <xf numFmtId="0" fontId="16" fillId="0" borderId="320" xfId="0" applyFont="1" applyBorder="1" applyAlignment="1">
      <alignment horizontal="center" vertical="center"/>
    </xf>
    <xf numFmtId="0" fontId="16" fillId="0" borderId="305" xfId="0" applyFont="1" applyBorder="1" applyAlignment="1">
      <alignment horizontal="center" vertical="center"/>
    </xf>
    <xf numFmtId="0" fontId="9" fillId="0" borderId="317" xfId="0" applyFont="1" applyBorder="1" applyAlignment="1">
      <alignment horizontal="distributed" vertical="center"/>
    </xf>
    <xf numFmtId="0" fontId="9" fillId="0" borderId="255" xfId="0" applyFont="1" applyBorder="1" applyAlignment="1">
      <alignment horizontal="distributed" vertical="center"/>
    </xf>
    <xf numFmtId="0" fontId="9" fillId="0" borderId="399" xfId="0" applyFont="1" applyBorder="1" applyAlignment="1">
      <alignment horizontal="center" vertical="center" textRotation="255"/>
    </xf>
    <xf numFmtId="0" fontId="9" fillId="0" borderId="209" xfId="0" applyFont="1" applyBorder="1" applyAlignment="1">
      <alignment horizontal="center" vertical="center" textRotation="255"/>
    </xf>
    <xf numFmtId="0" fontId="29" fillId="0" borderId="246" xfId="0" applyFont="1" applyBorder="1" applyAlignment="1">
      <alignment horizontal="center" vertical="center"/>
    </xf>
    <xf numFmtId="0" fontId="29" fillId="0" borderId="198" xfId="0" applyFont="1" applyBorder="1" applyAlignment="1">
      <alignment horizontal="center" vertical="center"/>
    </xf>
    <xf numFmtId="0" fontId="29" fillId="0" borderId="197" xfId="0" applyFont="1" applyBorder="1" applyAlignment="1">
      <alignment horizontal="center" vertical="center"/>
    </xf>
    <xf numFmtId="0" fontId="29" fillId="0" borderId="200" xfId="0" applyFont="1" applyBorder="1" applyAlignment="1">
      <alignment horizontal="center" vertical="center"/>
    </xf>
    <xf numFmtId="0" fontId="29" fillId="0" borderId="201" xfId="0" applyFont="1" applyBorder="1" applyAlignment="1">
      <alignment horizontal="center" vertical="center"/>
    </xf>
    <xf numFmtId="0" fontId="9" fillId="0" borderId="39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9" fillId="0" borderId="424" xfId="0" applyFont="1" applyBorder="1" applyAlignment="1">
      <alignment horizontal="center" vertical="center"/>
    </xf>
    <xf numFmtId="0" fontId="9" fillId="0" borderId="425" xfId="0" applyFont="1" applyBorder="1" applyAlignment="1">
      <alignment horizontal="center" vertical="center"/>
    </xf>
    <xf numFmtId="0" fontId="9" fillId="0" borderId="391" xfId="0" applyFont="1" applyBorder="1" applyAlignment="1">
      <alignment horizontal="center" vertical="center"/>
    </xf>
    <xf numFmtId="0" fontId="43" fillId="0" borderId="0" xfId="0" applyFont="1" applyAlignment="1">
      <alignment horizontal="left"/>
    </xf>
    <xf numFmtId="37" fontId="9" fillId="0" borderId="180" xfId="0" applyNumberFormat="1" applyFont="1" applyBorder="1" applyAlignment="1">
      <alignment horizontal="center" vertical="center"/>
    </xf>
    <xf numFmtId="37" fontId="9" fillId="0" borderId="354" xfId="0" applyNumberFormat="1" applyFont="1" applyBorder="1" applyAlignment="1">
      <alignment horizontal="center" vertical="center"/>
    </xf>
    <xf numFmtId="0" fontId="13" fillId="0" borderId="26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3" fillId="0" borderId="265" xfId="0" applyFont="1" applyBorder="1" applyAlignment="1">
      <alignment horizontal="left" vertical="center"/>
    </xf>
    <xf numFmtId="0" fontId="9" fillId="0" borderId="135" xfId="0" applyFont="1" applyBorder="1" applyAlignment="1">
      <alignment horizontal="center" vertical="center"/>
    </xf>
    <xf numFmtId="0" fontId="9" fillId="0" borderId="269" xfId="0" applyFont="1" applyBorder="1" applyAlignment="1">
      <alignment horizontal="center" vertical="center"/>
    </xf>
    <xf numFmtId="0" fontId="8" fillId="0" borderId="340" xfId="0" applyFont="1" applyBorder="1" applyAlignment="1">
      <alignment horizontal="distributed" vertical="distributed"/>
    </xf>
    <xf numFmtId="0" fontId="8" fillId="0" borderId="341" xfId="0" applyFont="1" applyBorder="1" applyAlignment="1">
      <alignment horizontal="distributed" vertical="distributed"/>
    </xf>
    <xf numFmtId="0" fontId="8" fillId="0" borderId="152" xfId="0" applyFont="1" applyBorder="1" applyAlignment="1">
      <alignment horizontal="distributed" vertical="distributed"/>
    </xf>
    <xf numFmtId="0" fontId="8" fillId="0" borderId="6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94" xfId="0" applyFont="1" applyBorder="1" applyAlignment="1">
      <alignment horizontal="distributed" vertical="center" justifyLastLine="1"/>
    </xf>
    <xf numFmtId="0" fontId="8" fillId="0" borderId="18" xfId="0" applyFont="1" applyBorder="1" applyAlignment="1">
      <alignment horizontal="distributed" vertical="center" justifyLastLine="1"/>
    </xf>
    <xf numFmtId="0" fontId="8" fillId="0" borderId="35" xfId="0" applyFont="1" applyBorder="1" applyAlignment="1">
      <alignment horizontal="distributed" vertical="distributed"/>
    </xf>
    <xf numFmtId="0" fontId="8" fillId="0" borderId="0" xfId="0" applyFont="1" applyAlignment="1">
      <alignment horizontal="distributed" vertical="distributed"/>
    </xf>
    <xf numFmtId="0" fontId="9" fillId="0" borderId="99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59" xfId="0" applyFont="1" applyBorder="1" applyAlignment="1">
      <alignment horizontal="center" vertical="center" shrinkToFit="1"/>
    </xf>
    <xf numFmtId="0" fontId="9" fillId="0" borderId="255" xfId="0" applyFont="1" applyBorder="1" applyAlignment="1">
      <alignment horizontal="center" vertical="center" shrinkToFit="1"/>
    </xf>
    <xf numFmtId="0" fontId="9" fillId="0" borderId="260" xfId="0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wrapText="1"/>
    </xf>
    <xf numFmtId="49" fontId="9" fillId="0" borderId="4" xfId="0" applyNumberFormat="1" applyFont="1" applyBorder="1" applyAlignment="1">
      <alignment horizontal="center" wrapText="1"/>
    </xf>
    <xf numFmtId="49" fontId="9" fillId="0" borderId="254" xfId="0" applyNumberFormat="1" applyFont="1" applyBorder="1" applyAlignment="1">
      <alignment horizontal="center" wrapText="1"/>
    </xf>
    <xf numFmtId="49" fontId="9" fillId="0" borderId="255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 vertical="center" justifyLastLine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9" fillId="0" borderId="183" xfId="1" applyFont="1" applyBorder="1" applyAlignment="1" applyProtection="1">
      <alignment horizontal="center" vertical="center"/>
    </xf>
    <xf numFmtId="38" fontId="9" fillId="0" borderId="352" xfId="1" applyFont="1" applyBorder="1" applyAlignment="1" applyProtection="1">
      <alignment horizontal="center" vertical="center"/>
    </xf>
    <xf numFmtId="38" fontId="9" fillId="0" borderId="180" xfId="1" applyFont="1" applyBorder="1" applyAlignment="1">
      <alignment horizontal="center" vertical="center"/>
    </xf>
    <xf numFmtId="38" fontId="9" fillId="0" borderId="181" xfId="1" applyFont="1" applyBorder="1" applyAlignment="1">
      <alignment horizontal="center" vertical="center"/>
    </xf>
    <xf numFmtId="0" fontId="8" fillId="0" borderId="124" xfId="0" applyFont="1" applyBorder="1" applyAlignment="1">
      <alignment horizontal="center" vertical="center"/>
    </xf>
    <xf numFmtId="0" fontId="8" fillId="0" borderId="170" xfId="0" applyFont="1" applyBorder="1" applyAlignment="1">
      <alignment horizontal="center" vertical="center"/>
    </xf>
    <xf numFmtId="0" fontId="8" fillId="0" borderId="327" xfId="0" applyFont="1" applyBorder="1" applyAlignment="1">
      <alignment horizontal="center" vertical="center"/>
    </xf>
    <xf numFmtId="0" fontId="8" fillId="0" borderId="217" xfId="0" applyFont="1" applyBorder="1" applyAlignment="1">
      <alignment horizontal="distributed" vertical="center" justifyLastLine="1"/>
    </xf>
    <xf numFmtId="0" fontId="8" fillId="0" borderId="320" xfId="0" applyFont="1" applyBorder="1" applyAlignment="1">
      <alignment horizontal="distributed" vertical="center" justifyLastLine="1"/>
    </xf>
    <xf numFmtId="0" fontId="8" fillId="0" borderId="247" xfId="0" applyFont="1" applyBorder="1" applyAlignment="1">
      <alignment horizontal="distributed" vertical="center" justifyLastLine="1"/>
    </xf>
    <xf numFmtId="49" fontId="8" fillId="0" borderId="124" xfId="0" applyNumberFormat="1" applyFont="1" applyBorder="1" applyAlignment="1">
      <alignment horizontal="center" vertical="center"/>
    </xf>
    <xf numFmtId="0" fontId="0" fillId="0" borderId="170" xfId="0" applyBorder="1" applyAlignment="1">
      <alignment horizontal="center" vertical="center"/>
    </xf>
    <xf numFmtId="49" fontId="8" fillId="0" borderId="10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49" fontId="8" fillId="0" borderId="253" xfId="0" applyNumberFormat="1" applyFont="1" applyBorder="1" applyAlignment="1">
      <alignment horizontal="center" vertical="center"/>
    </xf>
    <xf numFmtId="0" fontId="0" fillId="0" borderId="252" xfId="0" applyBorder="1" applyAlignment="1">
      <alignment horizontal="center" vertical="center"/>
    </xf>
    <xf numFmtId="49" fontId="8" fillId="0" borderId="79" xfId="0" applyNumberFormat="1" applyFont="1" applyBorder="1" applyAlignment="1">
      <alignment horizontal="distributed" vertical="center"/>
    </xf>
    <xf numFmtId="0" fontId="0" fillId="0" borderId="0" xfId="0" applyAlignment="1">
      <alignment vertical="center"/>
    </xf>
    <xf numFmtId="49" fontId="8" fillId="0" borderId="253" xfId="0" applyNumberFormat="1" applyFont="1" applyBorder="1" applyAlignment="1">
      <alignment horizontal="distributed" vertical="center"/>
    </xf>
    <xf numFmtId="0" fontId="0" fillId="0" borderId="252" xfId="0" applyBorder="1" applyAlignment="1">
      <alignment vertical="center"/>
    </xf>
    <xf numFmtId="49" fontId="11" fillId="0" borderId="104" xfId="0" applyNumberFormat="1" applyFont="1" applyBorder="1" applyAlignment="1">
      <alignment horizontal="distributed" vertical="distributed" textRotation="255"/>
    </xf>
    <xf numFmtId="0" fontId="11" fillId="0" borderId="0" xfId="0" applyFont="1" applyAlignment="1">
      <alignment horizontal="distributed" vertical="distributed" textRotation="255"/>
    </xf>
    <xf numFmtId="0" fontId="11" fillId="0" borderId="104" xfId="0" applyFont="1" applyBorder="1" applyAlignment="1">
      <alignment horizontal="distributed" vertical="distributed" textRotation="255"/>
    </xf>
    <xf numFmtId="0" fontId="13" fillId="0" borderId="0" xfId="0" applyFont="1" applyAlignment="1">
      <alignment horizontal="left" vertical="center"/>
    </xf>
    <xf numFmtId="0" fontId="9" fillId="0" borderId="108" xfId="0" applyFont="1" applyBorder="1" applyAlignment="1">
      <alignment horizontal="center" vertical="center" shrinkToFit="1"/>
    </xf>
    <xf numFmtId="0" fontId="9" fillId="0" borderId="317" xfId="0" applyFont="1" applyBorder="1" applyAlignment="1">
      <alignment horizontal="center" vertical="center" shrinkToFit="1"/>
    </xf>
    <xf numFmtId="0" fontId="9" fillId="0" borderId="318" xfId="0" applyFont="1" applyBorder="1" applyAlignment="1">
      <alignment horizontal="center" vertical="center" shrinkToFit="1"/>
    </xf>
    <xf numFmtId="0" fontId="9" fillId="0" borderId="24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35" xfId="0" applyFont="1" applyBorder="1" applyAlignment="1">
      <alignment horizontal="center" vertical="center"/>
    </xf>
    <xf numFmtId="0" fontId="8" fillId="0" borderId="254" xfId="0" applyFont="1" applyBorder="1" applyAlignment="1">
      <alignment horizontal="center" vertical="center"/>
    </xf>
    <xf numFmtId="0" fontId="8" fillId="0" borderId="269" xfId="0" applyFont="1" applyBorder="1" applyAlignment="1">
      <alignment horizontal="center" vertical="center"/>
    </xf>
    <xf numFmtId="0" fontId="8" fillId="0" borderId="227" xfId="0" applyFont="1" applyBorder="1" applyAlignment="1">
      <alignment horizontal="center" vertical="center"/>
    </xf>
    <xf numFmtId="0" fontId="8" fillId="0" borderId="309" xfId="0" applyFont="1" applyBorder="1" applyAlignment="1">
      <alignment horizontal="center" vertical="center"/>
    </xf>
    <xf numFmtId="0" fontId="8" fillId="0" borderId="306" xfId="0" applyFont="1" applyBorder="1" applyAlignment="1">
      <alignment horizontal="center" vertical="center"/>
    </xf>
    <xf numFmtId="0" fontId="8" fillId="0" borderId="227" xfId="0" applyFont="1" applyBorder="1" applyAlignment="1">
      <alignment horizontal="center"/>
    </xf>
    <xf numFmtId="0" fontId="8" fillId="0" borderId="318" xfId="0" applyFont="1" applyBorder="1" applyAlignment="1">
      <alignment horizontal="center"/>
    </xf>
    <xf numFmtId="0" fontId="10" fillId="0" borderId="254" xfId="0" applyFont="1" applyBorder="1" applyAlignment="1">
      <alignment horizontal="center" vertical="center" wrapText="1"/>
    </xf>
    <xf numFmtId="0" fontId="10" fillId="0" borderId="26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distributed" textRotation="255"/>
    </xf>
    <xf numFmtId="49" fontId="8" fillId="0" borderId="1" xfId="0" applyNumberFormat="1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/>
    </xf>
    <xf numFmtId="0" fontId="8" fillId="0" borderId="173" xfId="0" applyFont="1" applyBorder="1" applyAlignment="1">
      <alignment horizontal="distributed" vertical="center" justifyLastLine="1"/>
    </xf>
    <xf numFmtId="0" fontId="8" fillId="0" borderId="210" xfId="0" applyFont="1" applyBorder="1" applyAlignment="1">
      <alignment horizontal="center" vertical="center"/>
    </xf>
    <xf numFmtId="0" fontId="8" fillId="0" borderId="60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8" fillId="0" borderId="122" xfId="0" applyFont="1" applyBorder="1" applyAlignment="1">
      <alignment horizontal="distributed" vertical="center"/>
    </xf>
    <xf numFmtId="0" fontId="8" fillId="0" borderId="326" xfId="0" applyFont="1" applyBorder="1" applyAlignment="1">
      <alignment horizontal="distributed" vertical="center" justifyLastLine="1"/>
    </xf>
    <xf numFmtId="0" fontId="8" fillId="0" borderId="265" xfId="0" applyFont="1" applyBorder="1" applyAlignment="1">
      <alignment horizontal="distributed" vertical="center" justifyLastLine="1"/>
    </xf>
    <xf numFmtId="0" fontId="17" fillId="0" borderId="114" xfId="0" applyFont="1" applyBorder="1" applyAlignment="1">
      <alignment horizontal="center" vertical="center"/>
    </xf>
    <xf numFmtId="0" fontId="17" fillId="0" borderId="312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7" fillId="0" borderId="120" xfId="0" applyFont="1" applyBorder="1" applyAlignment="1">
      <alignment horizontal="center" vertical="center"/>
    </xf>
    <xf numFmtId="0" fontId="17" fillId="0" borderId="291" xfId="0" applyFont="1" applyBorder="1" applyAlignment="1">
      <alignment horizontal="center" vertical="center"/>
    </xf>
    <xf numFmtId="0" fontId="17" fillId="0" borderId="29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70" xfId="0" applyFont="1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113" xfId="0" applyBorder="1" applyAlignment="1">
      <alignment horizontal="center" vertical="center" textRotation="255"/>
    </xf>
    <xf numFmtId="0" fontId="8" fillId="0" borderId="170" xfId="0" applyFont="1" applyBorder="1" applyAlignment="1">
      <alignment horizontal="distributed" vertical="center"/>
    </xf>
    <xf numFmtId="0" fontId="8" fillId="0" borderId="290" xfId="0" applyFont="1" applyBorder="1" applyAlignment="1">
      <alignment horizontal="distributed" vertical="center"/>
    </xf>
    <xf numFmtId="0" fontId="9" fillId="0" borderId="319" xfId="0" applyFont="1" applyBorder="1" applyAlignment="1">
      <alignment horizontal="center" vertical="center" shrinkToFit="1"/>
    </xf>
    <xf numFmtId="0" fontId="9" fillId="0" borderId="10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109" xfId="0" applyFont="1" applyBorder="1" applyAlignment="1">
      <alignment horizontal="center" vertical="center" shrinkToFit="1"/>
    </xf>
    <xf numFmtId="0" fontId="9" fillId="0" borderId="291" xfId="0" applyFont="1" applyBorder="1" applyAlignment="1">
      <alignment horizontal="center" vertical="center" shrinkToFit="1"/>
    </xf>
    <xf numFmtId="0" fontId="9" fillId="0" borderId="292" xfId="0" applyFont="1" applyBorder="1" applyAlignment="1">
      <alignment horizontal="center" vertical="center" shrinkToFit="1"/>
    </xf>
    <xf numFmtId="0" fontId="8" fillId="0" borderId="1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16" xfId="0" applyFont="1" applyBorder="1" applyAlignment="1">
      <alignment horizontal="distributed" vertical="center"/>
    </xf>
    <xf numFmtId="0" fontId="9" fillId="0" borderId="40" xfId="0" applyFont="1" applyBorder="1" applyAlignment="1">
      <alignment horizontal="distributed" vertical="center" justifyLastLine="1"/>
    </xf>
    <xf numFmtId="0" fontId="9" fillId="0" borderId="81" xfId="0" applyFont="1" applyBorder="1" applyAlignment="1">
      <alignment horizontal="distributed" vertical="center" justifyLastLine="1"/>
    </xf>
    <xf numFmtId="0" fontId="9" fillId="0" borderId="11" xfId="0" applyFont="1" applyBorder="1" applyAlignment="1">
      <alignment horizontal="distributed" vertical="center" justifyLastLine="1"/>
    </xf>
    <xf numFmtId="49" fontId="9" fillId="0" borderId="254" xfId="0" applyNumberFormat="1" applyFont="1" applyBorder="1" applyAlignment="1">
      <alignment horizontal="center" vertical="center" shrinkToFit="1"/>
    </xf>
    <xf numFmtId="49" fontId="9" fillId="0" borderId="260" xfId="0" applyNumberFormat="1" applyFont="1" applyBorder="1" applyAlignment="1">
      <alignment horizontal="center" vertical="center" shrinkToFit="1"/>
    </xf>
    <xf numFmtId="38" fontId="9" fillId="0" borderId="293" xfId="1" applyFont="1" applyBorder="1" applyAlignment="1" applyProtection="1">
      <alignment horizontal="center" vertical="center"/>
    </xf>
    <xf numFmtId="38" fontId="9" fillId="0" borderId="294" xfId="1" applyFont="1" applyBorder="1" applyAlignment="1" applyProtection="1">
      <alignment horizontal="center" vertical="center"/>
    </xf>
    <xf numFmtId="0" fontId="9" fillId="0" borderId="297" xfId="0" applyFont="1" applyBorder="1" applyAlignment="1">
      <alignment horizontal="center" vertical="center" shrinkToFit="1"/>
    </xf>
    <xf numFmtId="0" fontId="9" fillId="0" borderId="298" xfId="0" applyFont="1" applyBorder="1" applyAlignment="1">
      <alignment horizontal="center" vertical="center" shrinkToFit="1"/>
    </xf>
    <xf numFmtId="0" fontId="9" fillId="0" borderId="299" xfId="0" applyFont="1" applyBorder="1" applyAlignment="1">
      <alignment horizontal="center" vertical="center" shrinkToFit="1"/>
    </xf>
    <xf numFmtId="0" fontId="9" fillId="0" borderId="147" xfId="0" applyFont="1" applyBorder="1" applyAlignment="1">
      <alignment horizontal="center" vertical="center" shrinkToFit="1"/>
    </xf>
    <xf numFmtId="0" fontId="9" fillId="0" borderId="296" xfId="0" applyFont="1" applyBorder="1" applyAlignment="1">
      <alignment horizontal="center" vertical="center" shrinkToFit="1"/>
    </xf>
    <xf numFmtId="38" fontId="9" fillId="0" borderId="295" xfId="1" applyFont="1" applyBorder="1" applyAlignment="1">
      <alignment horizontal="center" vertical="center"/>
    </xf>
    <xf numFmtId="38" fontId="9" fillId="0" borderId="300" xfId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 applyAlignment="1">
      <alignment horizontal="center" vertical="center" shrinkToFit="1"/>
    </xf>
    <xf numFmtId="0" fontId="8" fillId="0" borderId="291" xfId="0" applyFont="1" applyBorder="1" applyAlignment="1">
      <alignment horizontal="distributed" vertical="center"/>
    </xf>
    <xf numFmtId="0" fontId="0" fillId="0" borderId="291" xfId="0" applyBorder="1" applyAlignment="1">
      <alignment horizontal="distributed"/>
    </xf>
    <xf numFmtId="0" fontId="9" fillId="0" borderId="0" xfId="0" applyFont="1" applyAlignment="1">
      <alignment horizontal="distributed" vertical="center" justifyLastLine="1"/>
    </xf>
    <xf numFmtId="0" fontId="9" fillId="0" borderId="37" xfId="0" applyFont="1" applyBorder="1" applyAlignment="1">
      <alignment horizontal="distributed" vertical="center" justifyLastLine="1"/>
    </xf>
    <xf numFmtId="0" fontId="8" fillId="0" borderId="70" xfId="0" applyFont="1" applyBorder="1" applyAlignment="1">
      <alignment horizontal="distributed" vertical="distributed"/>
    </xf>
    <xf numFmtId="0" fontId="8" fillId="0" borderId="113" xfId="0" applyFont="1" applyBorder="1" applyAlignment="1">
      <alignment horizontal="distributed" vertical="distributed"/>
    </xf>
    <xf numFmtId="0" fontId="8" fillId="0" borderId="272" xfId="0" applyFont="1" applyBorder="1" applyAlignment="1">
      <alignment horizontal="center" vertical="center" shrinkToFit="1"/>
    </xf>
    <xf numFmtId="0" fontId="8" fillId="0" borderId="17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20" xfId="0" applyFont="1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8" fillId="0" borderId="16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justifyLastLine="1"/>
    </xf>
    <xf numFmtId="0" fontId="10" fillId="0" borderId="3" xfId="0" applyFont="1" applyBorder="1" applyAlignment="1">
      <alignment horizontal="center" vertical="center" justifyLastLine="1"/>
    </xf>
    <xf numFmtId="0" fontId="10" fillId="0" borderId="254" xfId="0" applyFont="1" applyBorder="1" applyAlignment="1">
      <alignment horizontal="center" vertical="center" justifyLastLine="1"/>
    </xf>
    <xf numFmtId="0" fontId="10" fillId="0" borderId="260" xfId="0" applyFont="1" applyBorder="1" applyAlignment="1">
      <alignment horizontal="center" vertical="center" justifyLastLine="1"/>
    </xf>
    <xf numFmtId="0" fontId="10" fillId="0" borderId="135" xfId="0" applyFont="1" applyBorder="1" applyAlignment="1">
      <alignment horizontal="center" vertical="center" justifyLastLine="1"/>
    </xf>
    <xf numFmtId="0" fontId="10" fillId="0" borderId="269" xfId="0" applyFont="1" applyBorder="1" applyAlignment="1">
      <alignment horizontal="center" vertical="center" justifyLastLine="1"/>
    </xf>
    <xf numFmtId="0" fontId="8" fillId="0" borderId="315" xfId="0" applyFont="1" applyBorder="1" applyAlignment="1">
      <alignment horizontal="center" vertical="center" textRotation="255"/>
    </xf>
    <xf numFmtId="0" fontId="8" fillId="0" borderId="291" xfId="0" applyFont="1" applyBorder="1" applyAlignment="1">
      <alignment horizontal="center" vertical="center" textRotation="255"/>
    </xf>
    <xf numFmtId="0" fontId="36" fillId="0" borderId="316" xfId="0" applyFont="1" applyBorder="1" applyAlignment="1">
      <alignment horizontal="center"/>
    </xf>
    <xf numFmtId="0" fontId="8" fillId="0" borderId="311" xfId="0" applyFont="1" applyBorder="1" applyAlignment="1">
      <alignment horizontal="center" vertical="center" justifyLastLine="1"/>
    </xf>
    <xf numFmtId="0" fontId="8" fillId="0" borderId="312" xfId="0" applyFont="1" applyBorder="1" applyAlignment="1">
      <alignment horizontal="center" vertical="center" justifyLastLine="1"/>
    </xf>
    <xf numFmtId="0" fontId="8" fillId="0" borderId="313" xfId="0" applyFont="1" applyBorder="1" applyAlignment="1">
      <alignment horizontal="center" vertical="center" justifyLastLine="1"/>
    </xf>
    <xf numFmtId="0" fontId="8" fillId="0" borderId="247" xfId="0" applyFont="1" applyBorder="1" applyAlignment="1">
      <alignment horizontal="center" vertical="center" justifyLastLine="1"/>
    </xf>
    <xf numFmtId="37" fontId="4" fillId="0" borderId="108" xfId="0" applyNumberFormat="1" applyFont="1" applyBorder="1" applyAlignment="1">
      <alignment horizontal="right" vertical="center" shrinkToFit="1"/>
    </xf>
    <xf numFmtId="37" fontId="4" fillId="0" borderId="313" xfId="0" applyNumberFormat="1" applyFont="1" applyBorder="1" applyAlignment="1">
      <alignment horizontal="right" vertical="center" shrinkToFit="1"/>
    </xf>
    <xf numFmtId="37" fontId="17" fillId="0" borderId="309" xfId="0" applyNumberFormat="1" applyFont="1" applyBorder="1" applyAlignment="1">
      <alignment horizontal="center" vertical="top"/>
    </xf>
    <xf numFmtId="37" fontId="17" fillId="0" borderId="250" xfId="0" applyNumberFormat="1" applyFont="1" applyBorder="1" applyAlignment="1">
      <alignment horizontal="center" vertical="top"/>
    </xf>
    <xf numFmtId="37" fontId="9" fillId="0" borderId="334" xfId="0" applyNumberFormat="1" applyFont="1" applyBorder="1" applyAlignment="1">
      <alignment horizontal="center" vertical="center"/>
    </xf>
    <xf numFmtId="37" fontId="9" fillId="0" borderId="247" xfId="0" applyNumberFormat="1" applyFont="1" applyBorder="1" applyAlignment="1">
      <alignment horizontal="center" vertical="center"/>
    </xf>
    <xf numFmtId="0" fontId="17" fillId="0" borderId="194" xfId="0" applyFont="1" applyBorder="1" applyAlignment="1">
      <alignment horizontal="center" vertical="top"/>
    </xf>
    <xf numFmtId="0" fontId="17" fillId="0" borderId="250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justifyLastLine="1"/>
    </xf>
    <xf numFmtId="0" fontId="8" fillId="0" borderId="3" xfId="0" applyFont="1" applyBorder="1" applyAlignment="1">
      <alignment horizontal="center" vertical="center" justifyLastLine="1"/>
    </xf>
    <xf numFmtId="0" fontId="8" fillId="0" borderId="254" xfId="0" applyFont="1" applyBorder="1" applyAlignment="1">
      <alignment horizontal="center" vertical="center" justifyLastLine="1"/>
    </xf>
    <xf numFmtId="0" fontId="8" fillId="0" borderId="260" xfId="0" applyFont="1" applyBorder="1" applyAlignment="1">
      <alignment horizontal="center" vertical="center" justifyLastLine="1"/>
    </xf>
    <xf numFmtId="0" fontId="8" fillId="0" borderId="135" xfId="0" applyFont="1" applyBorder="1" applyAlignment="1">
      <alignment horizontal="center" vertical="center" justifyLastLine="1"/>
    </xf>
    <xf numFmtId="0" fontId="8" fillId="0" borderId="269" xfId="0" applyFont="1" applyBorder="1" applyAlignment="1">
      <alignment horizontal="center" vertical="center" justifyLastLine="1"/>
    </xf>
    <xf numFmtId="0" fontId="9" fillId="0" borderId="176" xfId="0" applyFont="1" applyBorder="1" applyAlignment="1">
      <alignment horizontal="center" vertical="center" justifyLastLine="1"/>
    </xf>
    <xf numFmtId="0" fontId="9" fillId="0" borderId="228" xfId="0" applyFont="1" applyBorder="1" applyAlignment="1">
      <alignment horizontal="center" vertical="center" justifyLastLine="1"/>
    </xf>
    <xf numFmtId="0" fontId="10" fillId="0" borderId="227" xfId="0" applyFont="1" applyBorder="1" applyAlignment="1">
      <alignment horizontal="center" vertical="center" justifyLastLine="1"/>
    </xf>
    <xf numFmtId="0" fontId="10" fillId="0" borderId="318" xfId="0" applyFont="1" applyBorder="1" applyAlignment="1">
      <alignment horizontal="center" vertical="center" justifyLastLine="1"/>
    </xf>
    <xf numFmtId="0" fontId="10" fillId="0" borderId="309" xfId="0" applyFont="1" applyBorder="1" applyAlignment="1">
      <alignment horizontal="center" vertical="center" justifyLastLine="1"/>
    </xf>
    <xf numFmtId="0" fontId="10" fillId="0" borderId="306" xfId="0" applyFont="1" applyBorder="1" applyAlignment="1">
      <alignment horizontal="center" vertical="center" justifyLastLine="1"/>
    </xf>
    <xf numFmtId="0" fontId="8" fillId="0" borderId="0" xfId="0" applyFont="1" applyAlignment="1">
      <alignment vertical="center" textRotation="255"/>
    </xf>
    <xf numFmtId="0" fontId="0" fillId="0" borderId="255" xfId="0" applyBorder="1" applyAlignment="1">
      <alignment vertical="center" textRotation="255"/>
    </xf>
    <xf numFmtId="0" fontId="8" fillId="0" borderId="318" xfId="0" applyFont="1" applyBorder="1" applyAlignment="1">
      <alignment horizontal="center" vertical="center" justifyLastLine="1"/>
    </xf>
    <xf numFmtId="0" fontId="8" fillId="0" borderId="309" xfId="0" applyFont="1" applyBorder="1" applyAlignment="1">
      <alignment horizontal="center" vertical="center" justifyLastLine="1"/>
    </xf>
    <xf numFmtId="0" fontId="8" fillId="0" borderId="440" xfId="0" applyFont="1" applyBorder="1" applyAlignment="1">
      <alignment horizontal="center" vertical="center" justifyLastLine="1"/>
    </xf>
    <xf numFmtId="0" fontId="8" fillId="0" borderId="35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255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49" fontId="8" fillId="0" borderId="35" xfId="0" applyNumberFormat="1" applyFont="1" applyBorder="1" applyAlignment="1">
      <alignment horizontal="center" vertical="center" textRotation="255"/>
    </xf>
    <xf numFmtId="49" fontId="8" fillId="0" borderId="255" xfId="0" applyNumberFormat="1" applyFont="1" applyBorder="1" applyAlignment="1">
      <alignment horizontal="center" vertical="center" textRotation="255"/>
    </xf>
    <xf numFmtId="0" fontId="8" fillId="0" borderId="66" xfId="0" applyFont="1" applyBorder="1" applyAlignment="1">
      <alignment vertical="center" shrinkToFit="1"/>
    </xf>
    <xf numFmtId="0" fontId="8" fillId="0" borderId="210" xfId="0" applyFont="1" applyBorder="1" applyAlignment="1">
      <alignment vertical="center" shrinkToFit="1"/>
    </xf>
    <xf numFmtId="0" fontId="8" fillId="0" borderId="57" xfId="0" applyFont="1" applyBorder="1" applyAlignment="1">
      <alignment vertical="center" shrinkToFit="1"/>
    </xf>
    <xf numFmtId="0" fontId="8" fillId="0" borderId="108" xfId="0" applyFont="1" applyBorder="1" applyAlignment="1">
      <alignment horizontal="center" vertical="center" wrapText="1"/>
    </xf>
    <xf numFmtId="0" fontId="8" fillId="0" borderId="317" xfId="0" applyFont="1" applyBorder="1" applyAlignment="1">
      <alignment horizontal="center" vertical="center" wrapText="1"/>
    </xf>
    <xf numFmtId="0" fontId="8" fillId="0" borderId="318" xfId="0" applyFont="1" applyBorder="1" applyAlignment="1">
      <alignment horizontal="center" vertical="center" wrapText="1"/>
    </xf>
    <xf numFmtId="0" fontId="8" fillId="0" borderId="241" xfId="0" applyFont="1" applyBorder="1" applyAlignment="1">
      <alignment horizontal="center" vertical="center" wrapText="1"/>
    </xf>
    <xf numFmtId="0" fontId="8" fillId="0" borderId="255" xfId="0" applyFont="1" applyBorder="1" applyAlignment="1">
      <alignment horizontal="center" vertical="center" wrapText="1"/>
    </xf>
    <xf numFmtId="0" fontId="8" fillId="0" borderId="260" xfId="0" applyFont="1" applyBorder="1" applyAlignment="1">
      <alignment horizontal="center" vertical="center" wrapText="1"/>
    </xf>
    <xf numFmtId="0" fontId="8" fillId="0" borderId="218" xfId="0" applyFont="1" applyBorder="1" applyAlignment="1">
      <alignment horizontal="distributed" vertical="center" justifyLastLine="1"/>
    </xf>
    <xf numFmtId="0" fontId="9" fillId="0" borderId="176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/>
    </xf>
    <xf numFmtId="0" fontId="8" fillId="0" borderId="255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distributed" textRotation="255"/>
    </xf>
    <xf numFmtId="0" fontId="8" fillId="0" borderId="178" xfId="0" applyFont="1" applyBorder="1" applyAlignment="1">
      <alignment horizontal="distributed" vertical="center" justifyLastLine="1"/>
    </xf>
    <xf numFmtId="0" fontId="8" fillId="0" borderId="144" xfId="0" applyFont="1" applyBorder="1" applyAlignment="1">
      <alignment horizontal="distributed" vertical="center" justifyLastLine="1"/>
    </xf>
    <xf numFmtId="0" fontId="8" fillId="0" borderId="99" xfId="0" applyFont="1" applyBorder="1" applyAlignment="1">
      <alignment horizontal="distributed" vertical="center" justifyLastLine="1"/>
    </xf>
    <xf numFmtId="0" fontId="8" fillId="0" borderId="4" xfId="0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distributed" vertical="center" justifyLastLine="1"/>
    </xf>
    <xf numFmtId="0" fontId="8" fillId="0" borderId="133" xfId="0" applyFont="1" applyBorder="1" applyAlignment="1">
      <alignment horizontal="distributed" vertical="center" justifyLastLine="1"/>
    </xf>
    <xf numFmtId="0" fontId="8" fillId="0" borderId="134" xfId="0" applyFont="1" applyBorder="1" applyAlignment="1">
      <alignment horizontal="distributed" vertical="center" justifyLastLine="1"/>
    </xf>
    <xf numFmtId="0" fontId="8" fillId="0" borderId="140" xfId="0" applyFont="1" applyBorder="1" applyAlignment="1">
      <alignment horizontal="distributed" vertical="center" justifyLastLine="1"/>
    </xf>
    <xf numFmtId="0" fontId="9" fillId="0" borderId="94" xfId="0" applyFont="1" applyBorder="1" applyAlignment="1">
      <alignment horizontal="distributed" vertical="center" justifyLastLine="1"/>
    </xf>
    <xf numFmtId="0" fontId="9" fillId="0" borderId="18" xfId="0" applyFont="1" applyBorder="1" applyAlignment="1">
      <alignment horizontal="distributed" vertical="center" justifyLastLine="1"/>
    </xf>
    <xf numFmtId="0" fontId="9" fillId="0" borderId="106" xfId="0" applyFont="1" applyBorder="1" applyAlignment="1">
      <alignment horizontal="distributed" vertical="center" justifyLastLine="1"/>
    </xf>
    <xf numFmtId="0" fontId="0" fillId="0" borderId="134" xfId="0" applyBorder="1" applyAlignment="1">
      <alignment horizontal="distributed" vertical="center" justifyLastLine="1"/>
    </xf>
    <xf numFmtId="0" fontId="13" fillId="0" borderId="265" xfId="0" applyFont="1" applyBorder="1" applyAlignment="1">
      <alignment horizontal="center" vertical="top"/>
    </xf>
    <xf numFmtId="0" fontId="8" fillId="0" borderId="133" xfId="0" applyFont="1" applyBorder="1" applyAlignment="1">
      <alignment horizontal="center" vertical="center"/>
    </xf>
    <xf numFmtId="0" fontId="8" fillId="0" borderId="134" xfId="0" applyFont="1" applyBorder="1" applyAlignment="1">
      <alignment horizontal="center" vertical="center"/>
    </xf>
    <xf numFmtId="0" fontId="8" fillId="0" borderId="140" xfId="0" applyFont="1" applyBorder="1" applyAlignment="1">
      <alignment horizontal="center" vertical="center"/>
    </xf>
    <xf numFmtId="0" fontId="8" fillId="0" borderId="322" xfId="0" applyFont="1" applyBorder="1" applyAlignment="1">
      <alignment horizontal="center" vertical="center"/>
    </xf>
    <xf numFmtId="0" fontId="8" fillId="0" borderId="316" xfId="0" applyFont="1" applyBorder="1" applyAlignment="1">
      <alignment horizontal="center" vertical="center"/>
    </xf>
    <xf numFmtId="0" fontId="8" fillId="0" borderId="323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10" fillId="0" borderId="98" xfId="0" applyFont="1" applyBorder="1" applyAlignment="1">
      <alignment horizontal="distributed" vertical="center" justifyLastLine="1"/>
    </xf>
    <xf numFmtId="0" fontId="0" fillId="0" borderId="76" xfId="0" applyBorder="1" applyAlignment="1">
      <alignment horizontal="distributed" vertical="center" justifyLastLine="1"/>
    </xf>
    <xf numFmtId="0" fontId="0" fillId="0" borderId="77" xfId="0" applyBorder="1" applyAlignment="1">
      <alignment horizontal="distributed" vertical="center" justifyLastLine="1"/>
    </xf>
    <xf numFmtId="0" fontId="10" fillId="0" borderId="133" xfId="0" applyFont="1" applyBorder="1" applyAlignment="1">
      <alignment horizontal="distributed" vertical="center" justifyLastLine="1"/>
    </xf>
    <xf numFmtId="0" fontId="0" fillId="0" borderId="140" xfId="0" applyBorder="1" applyAlignment="1">
      <alignment horizontal="distributed" vertical="center" justifyLastLine="1"/>
    </xf>
    <xf numFmtId="0" fontId="16" fillId="0" borderId="403" xfId="0" applyFont="1" applyBorder="1" applyAlignment="1">
      <alignment horizontal="center" vertical="center"/>
    </xf>
    <xf numFmtId="0" fontId="16" fillId="0" borderId="404" xfId="0" applyFont="1" applyBorder="1" applyAlignment="1">
      <alignment horizontal="center" vertical="center"/>
    </xf>
    <xf numFmtId="0" fontId="0" fillId="0" borderId="388" xfId="0" applyBorder="1" applyAlignment="1">
      <alignment horizontal="center"/>
    </xf>
    <xf numFmtId="0" fontId="0" fillId="0" borderId="479" xfId="0" applyBorder="1" applyAlignment="1">
      <alignment horizontal="center"/>
    </xf>
    <xf numFmtId="0" fontId="16" fillId="0" borderId="114" xfId="0" applyFont="1" applyBorder="1" applyAlignment="1">
      <alignment horizontal="center" vertical="center"/>
    </xf>
    <xf numFmtId="0" fontId="16" fillId="0" borderId="405" xfId="0" applyFont="1" applyBorder="1" applyAlignment="1">
      <alignment horizontal="center" vertical="center"/>
    </xf>
    <xf numFmtId="0" fontId="16" fillId="0" borderId="442" xfId="0" applyFont="1" applyBorder="1" applyAlignment="1">
      <alignment horizontal="center" vertical="center"/>
    </xf>
    <xf numFmtId="0" fontId="16" fillId="0" borderId="250" xfId="0" applyFont="1" applyBorder="1" applyAlignment="1">
      <alignment horizontal="center" vertical="center"/>
    </xf>
    <xf numFmtId="0" fontId="29" fillId="0" borderId="392" xfId="0" applyFont="1" applyBorder="1" applyAlignment="1">
      <alignment horizontal="center" vertical="center" wrapText="1"/>
    </xf>
    <xf numFmtId="0" fontId="29" fillId="0" borderId="393" xfId="0" applyFont="1" applyBorder="1" applyAlignment="1">
      <alignment horizontal="center" vertical="center" wrapText="1"/>
    </xf>
    <xf numFmtId="0" fontId="16" fillId="0" borderId="399" xfId="0" applyFont="1" applyBorder="1" applyAlignment="1">
      <alignment horizontal="center"/>
    </xf>
    <xf numFmtId="0" fontId="16" fillId="0" borderId="387" xfId="0" applyFont="1" applyBorder="1" applyAlignment="1">
      <alignment horizontal="center"/>
    </xf>
    <xf numFmtId="0" fontId="16" fillId="0" borderId="395" xfId="0" applyFont="1" applyBorder="1" applyAlignment="1">
      <alignment horizontal="center"/>
    </xf>
    <xf numFmtId="0" fontId="16" fillId="0" borderId="396" xfId="0" applyFont="1" applyBorder="1" applyAlignment="1">
      <alignment horizontal="center"/>
    </xf>
    <xf numFmtId="0" fontId="9" fillId="0" borderId="62" xfId="0" applyFont="1" applyBorder="1" applyAlignment="1">
      <alignment horizontal="left" vertical="center"/>
    </xf>
    <xf numFmtId="0" fontId="9" fillId="0" borderId="88" xfId="0" applyFont="1" applyBorder="1" applyAlignment="1">
      <alignment horizontal="left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45" fillId="0" borderId="200" xfId="2" applyFont="1" applyBorder="1" applyAlignment="1">
      <alignment horizontal="center" vertical="center"/>
    </xf>
    <xf numFmtId="0" fontId="45" fillId="0" borderId="201" xfId="2" applyFont="1" applyBorder="1" applyAlignment="1">
      <alignment horizontal="center" vertical="center"/>
    </xf>
    <xf numFmtId="0" fontId="50" fillId="0" borderId="200" xfId="2" applyFont="1" applyBorder="1" applyAlignment="1">
      <alignment horizontal="center" vertical="center" shrinkToFit="1"/>
    </xf>
    <xf numFmtId="0" fontId="50" fillId="0" borderId="481" xfId="2" applyFont="1" applyBorder="1" applyAlignment="1">
      <alignment horizontal="center" vertical="center" shrinkToFit="1"/>
    </xf>
    <xf numFmtId="0" fontId="50" fillId="0" borderId="201" xfId="2" applyFont="1" applyBorder="1" applyAlignment="1">
      <alignment horizontal="center" vertical="center" shrinkToFit="1"/>
    </xf>
    <xf numFmtId="0" fontId="49" fillId="0" borderId="0" xfId="2" applyFont="1">
      <alignment vertical="center"/>
    </xf>
    <xf numFmtId="0" fontId="45" fillId="0" borderId="0" xfId="2" applyFont="1">
      <alignment vertical="center"/>
    </xf>
    <xf numFmtId="0" fontId="48" fillId="0" borderId="0" xfId="2" applyFont="1">
      <alignment vertical="center"/>
    </xf>
    <xf numFmtId="0" fontId="45" fillId="0" borderId="247" xfId="2" applyFont="1" applyBorder="1" applyAlignment="1">
      <alignment horizontal="center" vertical="center"/>
    </xf>
    <xf numFmtId="0" fontId="45" fillId="0" borderId="441" xfId="2" applyFont="1" applyBorder="1" applyAlignment="1">
      <alignment horizontal="center" vertical="center"/>
    </xf>
    <xf numFmtId="0" fontId="45" fillId="0" borderId="309" xfId="2" applyFont="1" applyBorder="1" applyAlignment="1">
      <alignment horizontal="center" vertical="center"/>
    </xf>
    <xf numFmtId="0" fontId="45" fillId="0" borderId="120" xfId="2" applyFont="1" applyBorder="1" applyAlignment="1">
      <alignment horizontal="center" vertical="center"/>
    </xf>
    <xf numFmtId="0" fontId="45" fillId="0" borderId="211" xfId="2" applyFont="1" applyBorder="1" applyAlignment="1">
      <alignment horizontal="center" vertical="center"/>
    </xf>
    <xf numFmtId="0" fontId="45" fillId="0" borderId="469" xfId="2" applyFont="1" applyBorder="1" applyAlignment="1">
      <alignment horizontal="center" vertical="center"/>
    </xf>
    <xf numFmtId="0" fontId="45" fillId="0" borderId="393" xfId="2" applyFont="1" applyBorder="1" applyAlignment="1">
      <alignment horizontal="center" vertical="center"/>
    </xf>
    <xf numFmtId="0" fontId="45" fillId="0" borderId="403" xfId="2" applyFont="1" applyBorder="1" applyAlignment="1">
      <alignment horizontal="center" vertical="center"/>
    </xf>
    <xf numFmtId="0" fontId="45" fillId="0" borderId="397" xfId="2" applyFont="1" applyBorder="1" applyAlignment="1">
      <alignment horizontal="center" vertical="center"/>
    </xf>
    <xf numFmtId="0" fontId="45" fillId="0" borderId="490" xfId="2" applyFont="1" applyBorder="1" applyAlignment="1">
      <alignment horizontal="center" vertical="center"/>
    </xf>
    <xf numFmtId="0" fontId="45" fillId="0" borderId="489" xfId="2" applyFont="1" applyBorder="1" applyAlignment="1">
      <alignment horizontal="center" vertical="center"/>
    </xf>
    <xf numFmtId="0" fontId="46" fillId="0" borderId="114" xfId="2" applyFont="1" applyBorder="1" applyAlignment="1">
      <alignment horizontal="center" vertical="center"/>
    </xf>
    <xf numFmtId="0" fontId="46" fillId="0" borderId="312" xfId="2" applyFont="1" applyBorder="1" applyAlignment="1">
      <alignment horizontal="center" vertical="center"/>
    </xf>
    <xf numFmtId="0" fontId="46" fillId="0" borderId="314" xfId="2" applyFont="1" applyBorder="1" applyAlignment="1">
      <alignment horizontal="center" vertical="center"/>
    </xf>
    <xf numFmtId="0" fontId="46" fillId="0" borderId="198" xfId="2" applyFont="1" applyBorder="1" applyAlignment="1">
      <alignment horizontal="center" vertical="center"/>
    </xf>
    <xf numFmtId="0" fontId="46" fillId="0" borderId="104" xfId="2" applyFont="1" applyBorder="1" applyAlignment="1">
      <alignment horizontal="center" vertical="center"/>
    </xf>
    <xf numFmtId="0" fontId="46" fillId="0" borderId="0" xfId="2" applyFont="1" applyAlignment="1">
      <alignment horizontal="center" vertical="center"/>
    </xf>
    <xf numFmtId="0" fontId="46" fillId="0" borderId="476" xfId="2" applyFont="1" applyBorder="1" applyAlignment="1">
      <alignment horizontal="center" vertical="center"/>
    </xf>
    <xf numFmtId="0" fontId="46" fillId="0" borderId="474" xfId="2" applyFont="1" applyBorder="1" applyAlignment="1">
      <alignment horizontal="center" vertical="center"/>
    </xf>
    <xf numFmtId="0" fontId="46" fillId="0" borderId="473" xfId="2" applyFont="1" applyBorder="1" applyAlignment="1">
      <alignment horizontal="center" vertical="center"/>
    </xf>
    <xf numFmtId="0" fontId="45" fillId="0" borderId="476" xfId="2" applyFont="1" applyBorder="1" applyAlignment="1">
      <alignment horizontal="center" vertical="center"/>
    </xf>
    <xf numFmtId="0" fontId="45" fillId="0" borderId="474" xfId="2" applyFont="1" applyBorder="1" applyAlignment="1">
      <alignment horizontal="center" vertical="center"/>
    </xf>
    <xf numFmtId="0" fontId="45" fillId="0" borderId="473" xfId="2" applyFont="1" applyBorder="1" applyAlignment="1">
      <alignment horizontal="center" vertical="center"/>
    </xf>
    <xf numFmtId="0" fontId="46" fillId="0" borderId="481" xfId="2" applyFont="1" applyBorder="1" applyAlignment="1">
      <alignment horizontal="center" vertical="center"/>
    </xf>
    <xf numFmtId="0" fontId="46" fillId="0" borderId="313" xfId="2" applyFont="1" applyBorder="1" applyAlignment="1">
      <alignment horizontal="center" vertical="center"/>
    </xf>
    <xf numFmtId="0" fontId="46" fillId="0" borderId="247" xfId="2" applyFont="1" applyBorder="1" applyAlignment="1">
      <alignment horizontal="center" vertical="center"/>
    </xf>
    <xf numFmtId="0" fontId="45" fillId="0" borderId="247" xfId="2" applyFont="1" applyBorder="1" applyAlignment="1">
      <alignment horizontal="left" vertical="center"/>
    </xf>
    <xf numFmtId="0" fontId="46" fillId="0" borderId="400" xfId="2" applyFont="1" applyBorder="1" applyAlignment="1">
      <alignment horizontal="center" vertical="center"/>
    </xf>
    <xf numFmtId="0" fontId="46" fillId="0" borderId="401" xfId="2" applyFont="1" applyBorder="1" applyAlignment="1">
      <alignment horizontal="center" vertical="center"/>
    </xf>
    <xf numFmtId="0" fontId="46" fillId="0" borderId="460" xfId="2" applyFont="1" applyBorder="1" applyAlignment="1">
      <alignment horizontal="center" vertical="center"/>
    </xf>
    <xf numFmtId="0" fontId="46" fillId="0" borderId="170" xfId="2" applyFont="1" applyBorder="1" applyAlignment="1">
      <alignment horizontal="center" vertical="center"/>
    </xf>
    <xf numFmtId="0" fontId="46" fillId="0" borderId="246" xfId="2" applyFont="1" applyBorder="1" applyAlignment="1">
      <alignment horizontal="center" vertical="center" shrinkToFit="1"/>
    </xf>
    <xf numFmtId="0" fontId="45" fillId="0" borderId="198" xfId="2" applyFont="1" applyBorder="1" applyAlignment="1">
      <alignment horizontal="center" vertical="center" shrinkToFit="1"/>
    </xf>
    <xf numFmtId="0" fontId="45" fillId="0" borderId="456" xfId="2" applyFont="1" applyBorder="1" applyAlignment="1">
      <alignment horizontal="center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FF66"/>
      <color rgb="FF00FFFF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29</xdr:row>
      <xdr:rowOff>171450</xdr:rowOff>
    </xdr:from>
    <xdr:to>
      <xdr:col>5</xdr:col>
      <xdr:colOff>434340</xdr:colOff>
      <xdr:row>33</xdr:row>
      <xdr:rowOff>171450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7810500"/>
          <a:ext cx="2600325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4</xdr:col>
      <xdr:colOff>314325</xdr:colOff>
      <xdr:row>3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0" y="561975"/>
          <a:ext cx="7810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作物名</a:t>
          </a:r>
        </a:p>
      </xdr:txBody>
    </xdr:sp>
    <xdr:clientData/>
  </xdr:twoCellAnchor>
  <xdr:twoCellAnchor>
    <xdr:from>
      <xdr:col>4</xdr:col>
      <xdr:colOff>638175</xdr:colOff>
      <xdr:row>0</xdr:row>
      <xdr:rowOff>400050</xdr:rowOff>
    </xdr:from>
    <xdr:to>
      <xdr:col>6</xdr:col>
      <xdr:colOff>219075</xdr:colOff>
      <xdr:row>1</xdr:row>
      <xdr:rowOff>209550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04900" y="400050"/>
          <a:ext cx="7810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ＤＦ平成明朝体W3" panose="02020309000000000000" pitchFamily="17" charset="-128"/>
              <a:ea typeface="ＤＦ平成明朝体W3" panose="02020309000000000000" pitchFamily="17" charset="-128"/>
            </a:rPr>
            <a:t>品　目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942;&#36786;&#35336;&#30011;&#26360;&#38306;&#20418;/&#21942;&#36786;&#35336;&#30011;&#26360;&#27096;&#24335;/&#65320;&#65298;&#65302;&#27096;&#24335;/&#21942;&#36786;&#35336;&#30011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家族"/>
      <sheetName val="土地"/>
      <sheetName val="機械"/>
      <sheetName val="農産"/>
      <sheetName val="農雑"/>
      <sheetName val="畜産"/>
      <sheetName val="資材"/>
      <sheetName val="飼料"/>
      <sheetName val="共済"/>
      <sheetName val="料金"/>
      <sheetName val="資金"/>
      <sheetName val="家計"/>
      <sheetName val="集計"/>
      <sheetName val="ｸﾐｶﾝ"/>
      <sheetName val="収入"/>
      <sheetName val="支出"/>
      <sheetName val="確認"/>
      <sheetName val="方針"/>
      <sheetName val="記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T5">
            <v>1</v>
          </cell>
          <cell r="U5" t="str">
            <v>経営主</v>
          </cell>
        </row>
        <row r="6">
          <cell r="T6">
            <v>2</v>
          </cell>
          <cell r="U6" t="str">
            <v>妻</v>
          </cell>
        </row>
        <row r="7">
          <cell r="T7">
            <v>3</v>
          </cell>
          <cell r="U7" t="str">
            <v>夫</v>
          </cell>
        </row>
        <row r="8">
          <cell r="T8">
            <v>4</v>
          </cell>
          <cell r="U8" t="str">
            <v>長男</v>
          </cell>
        </row>
        <row r="9">
          <cell r="T9">
            <v>5</v>
          </cell>
          <cell r="U9" t="str">
            <v>２男</v>
          </cell>
        </row>
        <row r="10">
          <cell r="T10">
            <v>6</v>
          </cell>
          <cell r="U10" t="str">
            <v>３男</v>
          </cell>
        </row>
        <row r="11">
          <cell r="T11">
            <v>7</v>
          </cell>
          <cell r="U11" t="str">
            <v>４男</v>
          </cell>
        </row>
        <row r="12">
          <cell r="T12">
            <v>8</v>
          </cell>
          <cell r="U12" t="str">
            <v>長女</v>
          </cell>
        </row>
        <row r="13">
          <cell r="T13">
            <v>9</v>
          </cell>
          <cell r="U13" t="str">
            <v>２女</v>
          </cell>
        </row>
        <row r="14">
          <cell r="T14">
            <v>10</v>
          </cell>
          <cell r="U14" t="str">
            <v>３女</v>
          </cell>
        </row>
        <row r="15">
          <cell r="T15">
            <v>11</v>
          </cell>
          <cell r="U15" t="str">
            <v>４女</v>
          </cell>
        </row>
        <row r="16">
          <cell r="T16">
            <v>12</v>
          </cell>
          <cell r="U16" t="str">
            <v>父</v>
          </cell>
        </row>
        <row r="17">
          <cell r="T17">
            <v>13</v>
          </cell>
          <cell r="U17" t="str">
            <v>母</v>
          </cell>
        </row>
        <row r="18">
          <cell r="T18">
            <v>14</v>
          </cell>
          <cell r="U18" t="str">
            <v>祖父</v>
          </cell>
        </row>
        <row r="19">
          <cell r="T19">
            <v>15</v>
          </cell>
          <cell r="U19" t="str">
            <v>祖母</v>
          </cell>
        </row>
        <row r="20">
          <cell r="T20">
            <v>16</v>
          </cell>
          <cell r="U20" t="str">
            <v>長男の妻</v>
          </cell>
        </row>
        <row r="21">
          <cell r="T21">
            <v>17</v>
          </cell>
          <cell r="U21" t="str">
            <v>長女の夫</v>
          </cell>
        </row>
        <row r="22">
          <cell r="T22">
            <v>18</v>
          </cell>
          <cell r="U22" t="str">
            <v>親族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showGridLines="0" tabSelected="1" workbookViewId="0">
      <selection activeCell="K33" sqref="K33"/>
    </sheetView>
  </sheetViews>
  <sheetFormatPr defaultRowHeight="14.4"/>
  <cols>
    <col min="2" max="4" width="11.59765625" customWidth="1"/>
    <col min="5" max="5" width="5.59765625" customWidth="1"/>
    <col min="6" max="7" width="6.59765625" customWidth="1"/>
    <col min="8" max="9" width="5.59765625" customWidth="1"/>
  </cols>
  <sheetData>
    <row r="1" spans="1:10" ht="24" customHeight="1">
      <c r="B1" s="1458" t="s">
        <v>193</v>
      </c>
      <c r="C1" s="1621"/>
      <c r="D1" s="1459" t="s">
        <v>194</v>
      </c>
      <c r="E1" s="1644"/>
      <c r="F1" s="1645"/>
      <c r="G1" s="1646"/>
      <c r="H1" s="1"/>
      <c r="I1" s="1"/>
      <c r="J1" s="1"/>
    </row>
    <row r="2" spans="1:10" ht="24" customHeight="1" thickBot="1">
      <c r="B2" s="1460" t="s">
        <v>0</v>
      </c>
      <c r="C2" s="74"/>
      <c r="D2" s="1461" t="s">
        <v>195</v>
      </c>
      <c r="E2" s="1647"/>
      <c r="F2" s="1648"/>
      <c r="G2" s="1649"/>
      <c r="H2" s="1"/>
      <c r="I2" s="1"/>
      <c r="J2" s="1"/>
    </row>
    <row r="3" spans="1:10" ht="24" customHeight="1" thickBot="1">
      <c r="B3" s="1"/>
      <c r="C3" s="1"/>
      <c r="D3" s="158" t="s">
        <v>346</v>
      </c>
      <c r="E3" s="1650"/>
      <c r="F3" s="1651"/>
      <c r="G3" s="1652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36.6">
      <c r="A5" s="1"/>
      <c r="B5" s="1"/>
      <c r="C5" s="1"/>
      <c r="D5" s="1462">
        <v>2026</v>
      </c>
      <c r="E5" s="1463" t="s">
        <v>1</v>
      </c>
      <c r="F5" s="1464"/>
      <c r="G5" s="1465"/>
      <c r="H5" s="1"/>
      <c r="I5" s="2"/>
      <c r="J5" s="1"/>
    </row>
    <row r="6" spans="1:10" ht="16.2">
      <c r="A6" s="1"/>
      <c r="B6" s="1"/>
      <c r="C6" s="1"/>
      <c r="D6" s="1466" t="s">
        <v>889</v>
      </c>
      <c r="E6" s="1466"/>
      <c r="F6" s="2"/>
      <c r="G6" s="2"/>
      <c r="H6" s="1"/>
      <c r="I6" s="1"/>
      <c r="J6" s="1"/>
    </row>
    <row r="7" spans="1:10" ht="19.5" customHeight="1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16.2">
      <c r="A8" s="1"/>
      <c r="B8" s="1"/>
      <c r="C8" s="1"/>
      <c r="D8" s="1467" t="s">
        <v>196</v>
      </c>
      <c r="E8" s="1467"/>
      <c r="F8" s="2"/>
      <c r="G8" s="2"/>
      <c r="H8" s="1"/>
      <c r="I8" s="1"/>
      <c r="J8" s="1"/>
    </row>
    <row r="9" spans="1:10" ht="25.5" customHeight="1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50.25" customHeight="1">
      <c r="B10" s="1468" t="s">
        <v>205</v>
      </c>
      <c r="C10" s="1468" t="s">
        <v>206</v>
      </c>
      <c r="D10" s="1468" t="s">
        <v>207</v>
      </c>
      <c r="E10" s="1643" t="s">
        <v>208</v>
      </c>
      <c r="F10" s="1643"/>
      <c r="G10" s="1643" t="s">
        <v>209</v>
      </c>
      <c r="H10" s="1643"/>
    </row>
    <row r="11" spans="1:10" ht="69" customHeight="1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9.8">
      <c r="A12" s="1"/>
      <c r="B12" s="1"/>
      <c r="C12" s="1"/>
      <c r="D12" s="1469" t="s">
        <v>197</v>
      </c>
      <c r="E12" s="1469"/>
      <c r="F12" s="2"/>
      <c r="G12" s="2"/>
      <c r="H12" s="1"/>
      <c r="I12" s="1"/>
      <c r="J12" s="1"/>
    </row>
    <row r="13" spans="1:10" ht="24.75" customHeight="1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2" customHeight="1">
      <c r="A14" s="1"/>
      <c r="B14" s="1"/>
      <c r="C14" s="1470"/>
      <c r="D14" s="1471"/>
      <c r="E14" s="1471"/>
      <c r="F14" s="1472"/>
      <c r="G14" s="1"/>
      <c r="H14" s="1"/>
      <c r="I14" s="1"/>
      <c r="J14" s="1"/>
    </row>
    <row r="15" spans="1:10" ht="15" customHeight="1">
      <c r="A15" s="1"/>
      <c r="B15" s="1"/>
      <c r="C15" s="1473"/>
      <c r="D15" s="1474" t="s">
        <v>198</v>
      </c>
      <c r="E15" s="1474"/>
      <c r="F15" s="1475"/>
      <c r="G15" s="2"/>
      <c r="H15" s="1"/>
      <c r="I15" s="1"/>
      <c r="J15" s="1"/>
    </row>
    <row r="16" spans="1:10" ht="10.5" customHeight="1">
      <c r="A16" s="1"/>
      <c r="B16" s="1"/>
      <c r="C16" s="1473"/>
      <c r="D16" s="1476"/>
      <c r="E16" s="1476"/>
      <c r="F16" s="1477"/>
      <c r="G16" s="1"/>
      <c r="H16" s="1"/>
      <c r="I16" s="1"/>
      <c r="J16" s="1"/>
    </row>
    <row r="17" spans="1:13" ht="15" customHeight="1">
      <c r="A17" s="1"/>
      <c r="B17" s="3"/>
      <c r="C17" s="1478"/>
      <c r="D17" s="383" t="s">
        <v>199</v>
      </c>
      <c r="E17" s="383"/>
      <c r="F17" s="1479"/>
      <c r="G17" s="3"/>
      <c r="H17" s="1"/>
      <c r="I17" s="1"/>
      <c r="J17" s="1"/>
    </row>
    <row r="18" spans="1:13" ht="15" customHeight="1">
      <c r="A18" s="1"/>
      <c r="B18" s="1"/>
      <c r="C18" s="1473"/>
      <c r="D18" s="383" t="s">
        <v>200</v>
      </c>
      <c r="E18" s="383"/>
      <c r="F18" s="1479"/>
      <c r="G18" s="3"/>
      <c r="H18" s="1"/>
      <c r="I18" s="1"/>
      <c r="J18" s="1"/>
    </row>
    <row r="19" spans="1:13" ht="15" customHeight="1">
      <c r="A19" s="1"/>
      <c r="B19" s="1"/>
      <c r="C19" s="1473"/>
      <c r="D19" s="383" t="s">
        <v>201</v>
      </c>
      <c r="E19" s="383"/>
      <c r="F19" s="1479"/>
      <c r="G19" s="3"/>
      <c r="H19" s="1"/>
      <c r="I19" s="1"/>
      <c r="J19" s="1"/>
    </row>
    <row r="20" spans="1:13" ht="15" customHeight="1">
      <c r="A20" s="1"/>
      <c r="B20" s="1"/>
      <c r="C20" s="1473"/>
      <c r="D20" s="383" t="s">
        <v>202</v>
      </c>
      <c r="E20" s="383"/>
      <c r="F20" s="1479"/>
      <c r="G20" s="3"/>
      <c r="H20" s="1"/>
      <c r="I20" s="1"/>
      <c r="J20" s="1"/>
    </row>
    <row r="21" spans="1:13" ht="15" customHeight="1">
      <c r="A21" s="1"/>
      <c r="B21" s="1"/>
      <c r="C21" s="1473"/>
      <c r="D21" s="383" t="s">
        <v>203</v>
      </c>
      <c r="E21" s="383"/>
      <c r="F21" s="1479"/>
      <c r="G21" s="3"/>
      <c r="H21" s="1"/>
      <c r="I21" s="1"/>
      <c r="J21" s="1"/>
    </row>
    <row r="22" spans="1:13" ht="12" customHeight="1">
      <c r="A22" s="1"/>
      <c r="B22" s="1"/>
      <c r="C22" s="1480"/>
      <c r="D22" s="1481"/>
      <c r="E22" s="1481"/>
      <c r="F22" s="1482"/>
      <c r="G22" s="3"/>
      <c r="H22" s="1"/>
      <c r="I22" s="1"/>
      <c r="J22" s="1"/>
    </row>
    <row r="23" spans="1:13" ht="12" customHeight="1">
      <c r="A23" s="1"/>
      <c r="B23" s="1"/>
      <c r="C23" s="1"/>
      <c r="D23" s="383"/>
      <c r="E23" s="383"/>
      <c r="F23" s="3"/>
      <c r="G23" s="3"/>
      <c r="H23" s="1"/>
      <c r="I23" s="1"/>
      <c r="J23" s="1"/>
    </row>
    <row r="24" spans="1:13" ht="30" customHeight="1" thickBot="1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3" ht="25.5" customHeight="1">
      <c r="B25" s="1639" t="s">
        <v>372</v>
      </c>
      <c r="C25" s="1640"/>
      <c r="D25" s="1653" t="s">
        <v>890</v>
      </c>
      <c r="E25" s="1654"/>
      <c r="F25" s="1654"/>
      <c r="G25" s="1654"/>
      <c r="H25" s="1654"/>
      <c r="I25" s="1654"/>
      <c r="J25" s="1654"/>
    </row>
    <row r="26" spans="1:13" ht="25.5" customHeight="1" thickBot="1">
      <c r="B26" s="1483" t="s">
        <v>345</v>
      </c>
      <c r="C26" s="1484">
        <v>46052</v>
      </c>
      <c r="D26" s="1653" t="s">
        <v>891</v>
      </c>
      <c r="E26" s="1654"/>
      <c r="F26" s="1654"/>
      <c r="G26" s="1654"/>
      <c r="H26" s="1654"/>
      <c r="I26" s="1654"/>
      <c r="J26" s="1654"/>
      <c r="M26" s="1291"/>
    </row>
    <row r="27" spans="1:13" ht="12.75" customHeight="1">
      <c r="B27" s="1"/>
      <c r="C27" s="1"/>
      <c r="D27" s="1"/>
      <c r="E27" s="1"/>
      <c r="F27" s="1"/>
      <c r="G27" s="1"/>
      <c r="H27" s="1"/>
      <c r="I27" s="1"/>
      <c r="J27" s="1"/>
    </row>
    <row r="28" spans="1:13" ht="15" customHeight="1">
      <c r="B28" s="66" t="s">
        <v>204</v>
      </c>
      <c r="C28" s="1485" t="s">
        <v>872</v>
      </c>
      <c r="D28" s="1"/>
      <c r="E28" s="1"/>
      <c r="F28" s="1"/>
      <c r="G28" s="1"/>
      <c r="H28" s="1"/>
      <c r="I28" s="1"/>
      <c r="J28" s="1"/>
    </row>
    <row r="29" spans="1:13" ht="12.75" customHeight="1">
      <c r="B29" s="66" t="s">
        <v>2</v>
      </c>
      <c r="C29" s="1485" t="s">
        <v>316</v>
      </c>
      <c r="D29" s="1"/>
      <c r="E29" s="1"/>
      <c r="F29" s="1"/>
      <c r="G29" s="1"/>
      <c r="H29" s="1"/>
      <c r="I29" s="1"/>
      <c r="J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3" ht="14.25" customHeight="1">
      <c r="A31" s="1"/>
      <c r="B31" s="1"/>
      <c r="C31" s="1"/>
      <c r="D31" s="1"/>
      <c r="E31" s="1"/>
      <c r="F31" s="1"/>
      <c r="G31" s="1"/>
      <c r="J31" s="1"/>
    </row>
    <row r="32" spans="1:13" ht="24.75" customHeight="1">
      <c r="A32" s="1"/>
      <c r="B32" s="1"/>
      <c r="C32" s="1"/>
      <c r="D32" s="1"/>
      <c r="E32" s="1"/>
      <c r="F32" s="1"/>
      <c r="G32" s="1"/>
      <c r="H32" s="1641" t="s">
        <v>210</v>
      </c>
      <c r="I32" s="1642"/>
      <c r="J32" s="1"/>
    </row>
    <row r="33" spans="1:9">
      <c r="A33" s="1"/>
      <c r="B33" s="1"/>
      <c r="C33" s="1"/>
      <c r="D33" s="1"/>
      <c r="E33" s="1"/>
      <c r="F33" s="1"/>
      <c r="G33" s="1"/>
      <c r="I33" s="1"/>
    </row>
  </sheetData>
  <mergeCells count="9">
    <mergeCell ref="B25:C25"/>
    <mergeCell ref="H32:I32"/>
    <mergeCell ref="G10:H10"/>
    <mergeCell ref="E10:F10"/>
    <mergeCell ref="E1:G1"/>
    <mergeCell ref="E2:G2"/>
    <mergeCell ref="E3:G3"/>
    <mergeCell ref="D25:J25"/>
    <mergeCell ref="D26:J26"/>
  </mergeCells>
  <phoneticPr fontId="19"/>
  <printOptions horizontalCentered="1"/>
  <pageMargins left="0.59055118110236227" right="0.39370078740157483" top="0.59055118110236227" bottom="0.39370078740157483" header="0.51181102362204722" footer="0.51181102362204722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6"/>
  <sheetViews>
    <sheetView topLeftCell="A22" workbookViewId="0">
      <selection activeCell="F24" sqref="F24"/>
    </sheetView>
  </sheetViews>
  <sheetFormatPr defaultColWidth="9" defaultRowHeight="15"/>
  <cols>
    <col min="1" max="1" width="4.09765625" style="162" customWidth="1"/>
    <col min="2" max="2" width="17.5" style="162" customWidth="1"/>
    <col min="3" max="3" width="4" style="162" customWidth="1"/>
    <col min="4" max="4" width="6.19921875" style="162" customWidth="1"/>
    <col min="5" max="5" width="13" style="162" customWidth="1"/>
    <col min="6" max="6" width="6.19921875" style="162" customWidth="1"/>
    <col min="7" max="7" width="9.3984375" style="162" customWidth="1"/>
    <col min="8" max="8" width="4.3984375" style="162" customWidth="1"/>
    <col min="9" max="9" width="9.3984375" style="162" customWidth="1"/>
    <col min="10" max="10" width="4.3984375" style="162" customWidth="1"/>
    <col min="11" max="16384" width="9" style="162"/>
  </cols>
  <sheetData>
    <row r="1" spans="1:10" ht="27.75" customHeight="1">
      <c r="B1" s="1194" t="s">
        <v>636</v>
      </c>
      <c r="C1" s="1194"/>
      <c r="D1" s="1194"/>
      <c r="E1" s="1194"/>
      <c r="F1" s="1194"/>
      <c r="G1" s="1194"/>
      <c r="H1" s="1194"/>
    </row>
    <row r="2" spans="1:10" ht="15" customHeight="1" thickBot="1">
      <c r="B2" s="1177"/>
      <c r="C2" s="1177"/>
      <c r="D2" s="1177"/>
      <c r="E2" s="1177"/>
      <c r="F2" s="1177"/>
      <c r="G2" s="1177"/>
      <c r="H2" s="1177"/>
    </row>
    <row r="3" spans="1:10" ht="18.75" customHeight="1">
      <c r="A3" s="1897" t="s">
        <v>637</v>
      </c>
      <c r="B3" s="1852"/>
      <c r="C3" s="1852"/>
      <c r="D3" s="1852"/>
      <c r="E3" s="1852"/>
      <c r="F3" s="1852"/>
      <c r="G3" s="1852"/>
      <c r="H3" s="1852"/>
      <c r="I3" s="1852"/>
      <c r="J3" s="1898"/>
    </row>
    <row r="4" spans="1:10" ht="22.5" customHeight="1">
      <c r="A4" s="1903" t="s">
        <v>624</v>
      </c>
      <c r="B4" s="1905" t="s">
        <v>647</v>
      </c>
      <c r="C4" s="1905" t="s">
        <v>638</v>
      </c>
      <c r="D4" s="1181" t="s">
        <v>634</v>
      </c>
      <c r="E4" s="1198" t="s">
        <v>643</v>
      </c>
      <c r="F4" s="1195" t="s">
        <v>639</v>
      </c>
      <c r="G4" s="1893" t="s">
        <v>648</v>
      </c>
      <c r="H4" s="1906"/>
      <c r="I4" s="1893" t="s">
        <v>641</v>
      </c>
      <c r="J4" s="1894"/>
    </row>
    <row r="5" spans="1:10" ht="22.5" customHeight="1">
      <c r="A5" s="1904"/>
      <c r="B5" s="1856"/>
      <c r="C5" s="1856"/>
      <c r="D5" s="1182" t="s">
        <v>635</v>
      </c>
      <c r="E5" s="1199" t="s">
        <v>644</v>
      </c>
      <c r="F5" s="1196" t="s">
        <v>640</v>
      </c>
      <c r="G5" s="1895"/>
      <c r="H5" s="1907"/>
      <c r="I5" s="1908" t="s">
        <v>642</v>
      </c>
      <c r="J5" s="1909"/>
    </row>
    <row r="6" spans="1:10" ht="31.5" customHeight="1">
      <c r="A6" s="1186">
        <v>1</v>
      </c>
      <c r="B6" s="1178"/>
      <c r="C6" s="1183" t="s">
        <v>645</v>
      </c>
      <c r="D6" s="1170" t="s">
        <v>633</v>
      </c>
      <c r="E6" s="1200" t="s">
        <v>646</v>
      </c>
      <c r="F6" s="1184"/>
      <c r="G6" s="1179"/>
      <c r="H6" s="1185" t="s">
        <v>566</v>
      </c>
      <c r="I6" s="1179"/>
      <c r="J6" s="1187" t="s">
        <v>566</v>
      </c>
    </row>
    <row r="7" spans="1:10" ht="31.5" customHeight="1">
      <c r="A7" s="1186">
        <v>2</v>
      </c>
      <c r="B7" s="1178"/>
      <c r="C7" s="1183" t="s">
        <v>645</v>
      </c>
      <c r="D7" s="1170" t="s">
        <v>633</v>
      </c>
      <c r="E7" s="1200" t="s">
        <v>646</v>
      </c>
      <c r="F7" s="1184"/>
      <c r="G7" s="1179"/>
      <c r="H7" s="1185" t="s">
        <v>566</v>
      </c>
      <c r="I7" s="1179"/>
      <c r="J7" s="1187" t="s">
        <v>566</v>
      </c>
    </row>
    <row r="8" spans="1:10" ht="31.5" customHeight="1">
      <c r="A8" s="1186">
        <v>3</v>
      </c>
      <c r="B8" s="1178"/>
      <c r="C8" s="1183" t="s">
        <v>645</v>
      </c>
      <c r="D8" s="1170" t="s">
        <v>633</v>
      </c>
      <c r="E8" s="1200" t="s">
        <v>646</v>
      </c>
      <c r="F8" s="1184"/>
      <c r="G8" s="1179"/>
      <c r="H8" s="1185" t="s">
        <v>566</v>
      </c>
      <c r="I8" s="1179"/>
      <c r="J8" s="1187" t="s">
        <v>566</v>
      </c>
    </row>
    <row r="9" spans="1:10" ht="31.5" customHeight="1">
      <c r="A9" s="1186">
        <v>4</v>
      </c>
      <c r="B9" s="1178"/>
      <c r="C9" s="1183" t="s">
        <v>645</v>
      </c>
      <c r="D9" s="1170" t="s">
        <v>633</v>
      </c>
      <c r="E9" s="1200" t="s">
        <v>646</v>
      </c>
      <c r="F9" s="1184"/>
      <c r="G9" s="1179"/>
      <c r="H9" s="1185" t="s">
        <v>566</v>
      </c>
      <c r="I9" s="1179"/>
      <c r="J9" s="1187" t="s">
        <v>566</v>
      </c>
    </row>
    <row r="10" spans="1:10" ht="31.5" customHeight="1">
      <c r="A10" s="1186">
        <v>5</v>
      </c>
      <c r="B10" s="1178"/>
      <c r="C10" s="1183" t="s">
        <v>645</v>
      </c>
      <c r="D10" s="1170" t="s">
        <v>633</v>
      </c>
      <c r="E10" s="1200" t="s">
        <v>646</v>
      </c>
      <c r="F10" s="1184"/>
      <c r="G10" s="1179"/>
      <c r="H10" s="1185" t="s">
        <v>566</v>
      </c>
      <c r="I10" s="1179"/>
      <c r="J10" s="1187" t="s">
        <v>566</v>
      </c>
    </row>
    <row r="11" spans="1:10" ht="31.5" customHeight="1">
      <c r="A11" s="1186">
        <v>6</v>
      </c>
      <c r="B11" s="1178"/>
      <c r="C11" s="1183" t="s">
        <v>645</v>
      </c>
      <c r="D11" s="1170" t="s">
        <v>633</v>
      </c>
      <c r="E11" s="1200" t="s">
        <v>646</v>
      </c>
      <c r="F11" s="1184"/>
      <c r="G11" s="1179"/>
      <c r="H11" s="1185" t="s">
        <v>566</v>
      </c>
      <c r="I11" s="1179"/>
      <c r="J11" s="1187" t="s">
        <v>566</v>
      </c>
    </row>
    <row r="12" spans="1:10" ht="31.5" customHeight="1">
      <c r="A12" s="1186">
        <v>7</v>
      </c>
      <c r="B12" s="1178"/>
      <c r="C12" s="1183" t="s">
        <v>645</v>
      </c>
      <c r="D12" s="1170" t="s">
        <v>633</v>
      </c>
      <c r="E12" s="1200" t="s">
        <v>646</v>
      </c>
      <c r="F12" s="1184"/>
      <c r="G12" s="1179"/>
      <c r="H12" s="1185" t="s">
        <v>566</v>
      </c>
      <c r="I12" s="1179"/>
      <c r="J12" s="1187" t="s">
        <v>566</v>
      </c>
    </row>
    <row r="13" spans="1:10" ht="31.5" customHeight="1">
      <c r="A13" s="1186">
        <v>8</v>
      </c>
      <c r="B13" s="1178"/>
      <c r="C13" s="1183" t="s">
        <v>645</v>
      </c>
      <c r="D13" s="1170" t="s">
        <v>633</v>
      </c>
      <c r="E13" s="1200" t="s">
        <v>646</v>
      </c>
      <c r="F13" s="1184"/>
      <c r="G13" s="1179"/>
      <c r="H13" s="1185" t="s">
        <v>566</v>
      </c>
      <c r="I13" s="1179"/>
      <c r="J13" s="1187" t="s">
        <v>566</v>
      </c>
    </row>
    <row r="14" spans="1:10" ht="31.5" customHeight="1">
      <c r="A14" s="1186">
        <v>9</v>
      </c>
      <c r="B14" s="1178"/>
      <c r="C14" s="1183" t="s">
        <v>645</v>
      </c>
      <c r="D14" s="1170" t="s">
        <v>633</v>
      </c>
      <c r="E14" s="1200" t="s">
        <v>646</v>
      </c>
      <c r="F14" s="1184"/>
      <c r="G14" s="1179"/>
      <c r="H14" s="1185" t="s">
        <v>566</v>
      </c>
      <c r="I14" s="1179"/>
      <c r="J14" s="1187" t="s">
        <v>566</v>
      </c>
    </row>
    <row r="15" spans="1:10" ht="31.5" customHeight="1">
      <c r="A15" s="1186">
        <v>10</v>
      </c>
      <c r="B15" s="1178"/>
      <c r="C15" s="1183" t="s">
        <v>645</v>
      </c>
      <c r="D15" s="1170" t="s">
        <v>633</v>
      </c>
      <c r="E15" s="1200" t="s">
        <v>646</v>
      </c>
      <c r="F15" s="1184"/>
      <c r="G15" s="1179"/>
      <c r="H15" s="1185" t="s">
        <v>566</v>
      </c>
      <c r="I15" s="1179"/>
      <c r="J15" s="1187" t="s">
        <v>566</v>
      </c>
    </row>
    <row r="16" spans="1:10" ht="31.5" customHeight="1">
      <c r="A16" s="1186">
        <v>11</v>
      </c>
      <c r="B16" s="1178"/>
      <c r="C16" s="1183" t="s">
        <v>645</v>
      </c>
      <c r="D16" s="1170" t="s">
        <v>633</v>
      </c>
      <c r="E16" s="1200" t="s">
        <v>646</v>
      </c>
      <c r="F16" s="1184"/>
      <c r="G16" s="1179"/>
      <c r="H16" s="1185" t="s">
        <v>566</v>
      </c>
      <c r="I16" s="1179"/>
      <c r="J16" s="1187" t="s">
        <v>566</v>
      </c>
    </row>
    <row r="17" spans="1:10" ht="31.5" customHeight="1">
      <c r="A17" s="1186">
        <v>12</v>
      </c>
      <c r="B17" s="1178"/>
      <c r="C17" s="1183" t="s">
        <v>645</v>
      </c>
      <c r="D17" s="1170" t="s">
        <v>633</v>
      </c>
      <c r="E17" s="1200" t="s">
        <v>646</v>
      </c>
      <c r="F17" s="1184"/>
      <c r="G17" s="1179"/>
      <c r="H17" s="1185" t="s">
        <v>566</v>
      </c>
      <c r="I17" s="1179"/>
      <c r="J17" s="1187" t="s">
        <v>566</v>
      </c>
    </row>
    <row r="18" spans="1:10" ht="31.5" customHeight="1">
      <c r="A18" s="1186">
        <v>13</v>
      </c>
      <c r="B18" s="1178"/>
      <c r="C18" s="1183" t="s">
        <v>645</v>
      </c>
      <c r="D18" s="1170" t="s">
        <v>633</v>
      </c>
      <c r="E18" s="1200" t="s">
        <v>646</v>
      </c>
      <c r="F18" s="1184"/>
      <c r="G18" s="1179"/>
      <c r="H18" s="1185" t="s">
        <v>566</v>
      </c>
      <c r="I18" s="1179"/>
      <c r="J18" s="1187" t="s">
        <v>566</v>
      </c>
    </row>
    <row r="19" spans="1:10" ht="31.5" customHeight="1">
      <c r="A19" s="1186">
        <v>14</v>
      </c>
      <c r="B19" s="1178"/>
      <c r="C19" s="1183" t="s">
        <v>645</v>
      </c>
      <c r="D19" s="1170" t="s">
        <v>633</v>
      </c>
      <c r="E19" s="1200" t="s">
        <v>646</v>
      </c>
      <c r="F19" s="1184"/>
      <c r="G19" s="1179"/>
      <c r="H19" s="1185" t="s">
        <v>566</v>
      </c>
      <c r="I19" s="1179"/>
      <c r="J19" s="1187" t="s">
        <v>566</v>
      </c>
    </row>
    <row r="20" spans="1:10" ht="31.5" customHeight="1">
      <c r="A20" s="1186">
        <v>15</v>
      </c>
      <c r="B20" s="1178"/>
      <c r="C20" s="1183" t="s">
        <v>645</v>
      </c>
      <c r="D20" s="1170" t="s">
        <v>633</v>
      </c>
      <c r="E20" s="1200" t="s">
        <v>646</v>
      </c>
      <c r="F20" s="1184"/>
      <c r="G20" s="1179"/>
      <c r="H20" s="1185" t="s">
        <v>566</v>
      </c>
      <c r="I20" s="1179"/>
      <c r="J20" s="1187" t="s">
        <v>566</v>
      </c>
    </row>
    <row r="21" spans="1:10" ht="31.5" customHeight="1">
      <c r="A21" s="1186">
        <v>16</v>
      </c>
      <c r="B21" s="1178"/>
      <c r="C21" s="1183" t="s">
        <v>645</v>
      </c>
      <c r="D21" s="1170" t="s">
        <v>633</v>
      </c>
      <c r="E21" s="1200" t="s">
        <v>646</v>
      </c>
      <c r="F21" s="1184"/>
      <c r="G21" s="1179"/>
      <c r="H21" s="1185" t="s">
        <v>566</v>
      </c>
      <c r="I21" s="1179"/>
      <c r="J21" s="1187" t="s">
        <v>566</v>
      </c>
    </row>
    <row r="22" spans="1:10" ht="31.5" customHeight="1">
      <c r="A22" s="1186">
        <v>17</v>
      </c>
      <c r="B22" s="1178"/>
      <c r="C22" s="1183" t="s">
        <v>645</v>
      </c>
      <c r="D22" s="1170" t="s">
        <v>633</v>
      </c>
      <c r="E22" s="1200" t="s">
        <v>646</v>
      </c>
      <c r="F22" s="1184"/>
      <c r="G22" s="1179"/>
      <c r="H22" s="1185" t="s">
        <v>566</v>
      </c>
      <c r="I22" s="1179"/>
      <c r="J22" s="1187" t="s">
        <v>566</v>
      </c>
    </row>
    <row r="23" spans="1:10" ht="31.5" customHeight="1">
      <c r="A23" s="1186">
        <v>18</v>
      </c>
      <c r="B23" s="1178"/>
      <c r="C23" s="1183" t="s">
        <v>645</v>
      </c>
      <c r="D23" s="1170" t="s">
        <v>633</v>
      </c>
      <c r="E23" s="1200" t="s">
        <v>646</v>
      </c>
      <c r="F23" s="1184"/>
      <c r="G23" s="1179"/>
      <c r="H23" s="1185" t="s">
        <v>566</v>
      </c>
      <c r="I23" s="1179"/>
      <c r="J23" s="1187" t="s">
        <v>566</v>
      </c>
    </row>
    <row r="24" spans="1:10" ht="31.5" customHeight="1">
      <c r="A24" s="1186">
        <v>19</v>
      </c>
      <c r="B24" s="1178"/>
      <c r="C24" s="1183" t="s">
        <v>645</v>
      </c>
      <c r="D24" s="1170" t="s">
        <v>633</v>
      </c>
      <c r="E24" s="1200" t="s">
        <v>646</v>
      </c>
      <c r="F24" s="1184"/>
      <c r="G24" s="1179"/>
      <c r="H24" s="1185" t="s">
        <v>566</v>
      </c>
      <c r="I24" s="1179"/>
      <c r="J24" s="1187" t="s">
        <v>566</v>
      </c>
    </row>
    <row r="25" spans="1:10" ht="31.5" customHeight="1" thickBot="1">
      <c r="A25" s="1186">
        <v>20</v>
      </c>
      <c r="B25" s="1178"/>
      <c r="C25" s="1183" t="s">
        <v>645</v>
      </c>
      <c r="D25" s="1170" t="s">
        <v>633</v>
      </c>
      <c r="E25" s="1200" t="s">
        <v>646</v>
      </c>
      <c r="F25" s="1184"/>
      <c r="G25" s="1189"/>
      <c r="H25" s="1193" t="s">
        <v>566</v>
      </c>
      <c r="I25" s="1189"/>
      <c r="J25" s="1190" t="s">
        <v>566</v>
      </c>
    </row>
    <row r="26" spans="1:10" ht="38.25" customHeight="1" thickBot="1">
      <c r="A26" s="1899" t="s">
        <v>649</v>
      </c>
      <c r="B26" s="1850"/>
      <c r="C26" s="1900"/>
      <c r="D26" s="1901"/>
      <c r="E26" s="1901"/>
      <c r="F26" s="1902"/>
      <c r="G26" s="1191"/>
      <c r="H26" s="1201" t="s">
        <v>566</v>
      </c>
      <c r="I26" s="1191"/>
      <c r="J26" s="1201" t="s">
        <v>566</v>
      </c>
    </row>
  </sheetData>
  <mergeCells count="9">
    <mergeCell ref="A26:B26"/>
    <mergeCell ref="C26:F26"/>
    <mergeCell ref="A3:J3"/>
    <mergeCell ref="G4:H5"/>
    <mergeCell ref="I4:J4"/>
    <mergeCell ref="I5:J5"/>
    <mergeCell ref="A4:A5"/>
    <mergeCell ref="B4:B5"/>
    <mergeCell ref="C4:C5"/>
  </mergeCells>
  <phoneticPr fontId="19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6"/>
  <sheetViews>
    <sheetView topLeftCell="A22" workbookViewId="0">
      <selection activeCell="H34" sqref="H32:H34"/>
    </sheetView>
  </sheetViews>
  <sheetFormatPr defaultColWidth="9" defaultRowHeight="15"/>
  <cols>
    <col min="1" max="1" width="4.09765625" style="162" customWidth="1"/>
    <col min="2" max="2" width="17.09765625" style="162" customWidth="1"/>
    <col min="3" max="4" width="4" style="162" customWidth="1"/>
    <col min="5" max="5" width="6.19921875" style="162" customWidth="1"/>
    <col min="6" max="6" width="13" style="162" customWidth="1"/>
    <col min="7" max="7" width="5.3984375" style="162" customWidth="1"/>
    <col min="8" max="8" width="9.3984375" style="162" customWidth="1"/>
    <col min="9" max="9" width="4.3984375" style="162" customWidth="1"/>
    <col min="10" max="10" width="9.3984375" style="162" customWidth="1"/>
    <col min="11" max="11" width="4.3984375" style="162" customWidth="1"/>
    <col min="12" max="16384" width="9" style="162"/>
  </cols>
  <sheetData>
    <row r="1" spans="1:11" ht="27.75" customHeight="1">
      <c r="B1" s="1865" t="s">
        <v>650</v>
      </c>
      <c r="C1" s="1865"/>
      <c r="D1" s="1865"/>
      <c r="E1" s="1865"/>
      <c r="F1" s="1865"/>
      <c r="G1" s="1865"/>
      <c r="H1" s="1865"/>
      <c r="I1" s="1865"/>
      <c r="J1" s="1865"/>
    </row>
    <row r="2" spans="1:11" ht="15" customHeight="1" thickBot="1">
      <c r="B2" s="1177"/>
      <c r="C2" s="1177"/>
      <c r="D2" s="1177"/>
      <c r="E2" s="1177"/>
      <c r="F2" s="1177"/>
      <c r="G2" s="1177"/>
      <c r="H2" s="1177"/>
      <c r="I2" s="1177"/>
    </row>
    <row r="3" spans="1:11" ht="18.75" customHeight="1">
      <c r="A3" s="1897" t="s">
        <v>651</v>
      </c>
      <c r="B3" s="1852"/>
      <c r="C3" s="1852"/>
      <c r="D3" s="1852"/>
      <c r="E3" s="1852"/>
      <c r="F3" s="1852"/>
      <c r="G3" s="1852"/>
      <c r="H3" s="1852"/>
      <c r="I3" s="1852"/>
      <c r="J3" s="1852"/>
      <c r="K3" s="1898"/>
    </row>
    <row r="4" spans="1:11" ht="22.5" customHeight="1">
      <c r="A4" s="1903" t="s">
        <v>624</v>
      </c>
      <c r="B4" s="1905" t="s">
        <v>647</v>
      </c>
      <c r="C4" s="1905" t="s">
        <v>625</v>
      </c>
      <c r="D4" s="1905" t="s">
        <v>638</v>
      </c>
      <c r="E4" s="1181" t="s">
        <v>634</v>
      </c>
      <c r="F4" s="1198" t="s">
        <v>643</v>
      </c>
      <c r="G4" s="1195" t="s">
        <v>639</v>
      </c>
      <c r="H4" s="1893" t="s">
        <v>648</v>
      </c>
      <c r="I4" s="1906"/>
      <c r="J4" s="1893" t="s">
        <v>641</v>
      </c>
      <c r="K4" s="1894"/>
    </row>
    <row r="5" spans="1:11" ht="22.5" customHeight="1">
      <c r="A5" s="1904"/>
      <c r="B5" s="1856"/>
      <c r="C5" s="1856"/>
      <c r="D5" s="1856"/>
      <c r="E5" s="1182" t="s">
        <v>635</v>
      </c>
      <c r="F5" s="1199" t="s">
        <v>644</v>
      </c>
      <c r="G5" s="1196" t="s">
        <v>640</v>
      </c>
      <c r="H5" s="1895"/>
      <c r="I5" s="1907"/>
      <c r="J5" s="1908" t="s">
        <v>642</v>
      </c>
      <c r="K5" s="1909"/>
    </row>
    <row r="6" spans="1:11" ht="31.5" customHeight="1">
      <c r="A6" s="1186">
        <v>1</v>
      </c>
      <c r="B6" s="1178"/>
      <c r="C6" s="1178"/>
      <c r="D6" s="1183" t="s">
        <v>645</v>
      </c>
      <c r="E6" s="1170" t="s">
        <v>633</v>
      </c>
      <c r="F6" s="1200" t="s">
        <v>646</v>
      </c>
      <c r="G6" s="1184"/>
      <c r="H6" s="1179"/>
      <c r="I6" s="1185" t="s">
        <v>566</v>
      </c>
      <c r="J6" s="1179"/>
      <c r="K6" s="1187" t="s">
        <v>566</v>
      </c>
    </row>
    <row r="7" spans="1:11" ht="31.5" customHeight="1">
      <c r="A7" s="1186">
        <v>2</v>
      </c>
      <c r="B7" s="1178"/>
      <c r="C7" s="1178"/>
      <c r="D7" s="1183" t="s">
        <v>645</v>
      </c>
      <c r="E7" s="1170" t="s">
        <v>633</v>
      </c>
      <c r="F7" s="1200" t="s">
        <v>646</v>
      </c>
      <c r="G7" s="1184"/>
      <c r="H7" s="1179"/>
      <c r="I7" s="1185" t="s">
        <v>566</v>
      </c>
      <c r="J7" s="1179"/>
      <c r="K7" s="1187" t="s">
        <v>566</v>
      </c>
    </row>
    <row r="8" spans="1:11" ht="31.5" customHeight="1">
      <c r="A8" s="1186">
        <v>3</v>
      </c>
      <c r="B8" s="1178"/>
      <c r="C8" s="1178"/>
      <c r="D8" s="1183" t="s">
        <v>645</v>
      </c>
      <c r="E8" s="1170" t="s">
        <v>633</v>
      </c>
      <c r="F8" s="1200" t="s">
        <v>646</v>
      </c>
      <c r="G8" s="1184"/>
      <c r="H8" s="1179"/>
      <c r="I8" s="1185" t="s">
        <v>566</v>
      </c>
      <c r="J8" s="1179"/>
      <c r="K8" s="1187" t="s">
        <v>566</v>
      </c>
    </row>
    <row r="9" spans="1:11" ht="31.5" customHeight="1">
      <c r="A9" s="1186">
        <v>4</v>
      </c>
      <c r="B9" s="1178"/>
      <c r="C9" s="1178"/>
      <c r="D9" s="1183" t="s">
        <v>645</v>
      </c>
      <c r="E9" s="1170" t="s">
        <v>633</v>
      </c>
      <c r="F9" s="1200" t="s">
        <v>646</v>
      </c>
      <c r="G9" s="1184"/>
      <c r="H9" s="1179"/>
      <c r="I9" s="1185" t="s">
        <v>566</v>
      </c>
      <c r="J9" s="1179"/>
      <c r="K9" s="1187" t="s">
        <v>566</v>
      </c>
    </row>
    <row r="10" spans="1:11" ht="31.5" customHeight="1">
      <c r="A10" s="1186">
        <v>5</v>
      </c>
      <c r="B10" s="1178"/>
      <c r="C10" s="1178"/>
      <c r="D10" s="1183" t="s">
        <v>645</v>
      </c>
      <c r="E10" s="1170" t="s">
        <v>633</v>
      </c>
      <c r="F10" s="1200" t="s">
        <v>646</v>
      </c>
      <c r="G10" s="1184"/>
      <c r="H10" s="1179"/>
      <c r="I10" s="1185" t="s">
        <v>566</v>
      </c>
      <c r="J10" s="1179"/>
      <c r="K10" s="1187" t="s">
        <v>566</v>
      </c>
    </row>
    <row r="11" spans="1:11" ht="31.5" customHeight="1">
      <c r="A11" s="1186">
        <v>6</v>
      </c>
      <c r="B11" s="1178"/>
      <c r="C11" s="1178"/>
      <c r="D11" s="1183" t="s">
        <v>645</v>
      </c>
      <c r="E11" s="1170" t="s">
        <v>633</v>
      </c>
      <c r="F11" s="1200" t="s">
        <v>646</v>
      </c>
      <c r="G11" s="1184"/>
      <c r="H11" s="1179"/>
      <c r="I11" s="1185" t="s">
        <v>566</v>
      </c>
      <c r="J11" s="1179"/>
      <c r="K11" s="1187" t="s">
        <v>566</v>
      </c>
    </row>
    <row r="12" spans="1:11" ht="31.5" customHeight="1">
      <c r="A12" s="1186">
        <v>7</v>
      </c>
      <c r="B12" s="1178"/>
      <c r="C12" s="1178"/>
      <c r="D12" s="1183" t="s">
        <v>645</v>
      </c>
      <c r="E12" s="1170" t="s">
        <v>633</v>
      </c>
      <c r="F12" s="1200" t="s">
        <v>646</v>
      </c>
      <c r="G12" s="1184"/>
      <c r="H12" s="1179"/>
      <c r="I12" s="1185" t="s">
        <v>566</v>
      </c>
      <c r="J12" s="1179"/>
      <c r="K12" s="1187" t="s">
        <v>566</v>
      </c>
    </row>
    <row r="13" spans="1:11" ht="31.5" customHeight="1">
      <c r="A13" s="1186">
        <v>8</v>
      </c>
      <c r="B13" s="1178"/>
      <c r="C13" s="1178"/>
      <c r="D13" s="1183" t="s">
        <v>645</v>
      </c>
      <c r="E13" s="1170" t="s">
        <v>633</v>
      </c>
      <c r="F13" s="1200" t="s">
        <v>646</v>
      </c>
      <c r="G13" s="1184"/>
      <c r="H13" s="1179"/>
      <c r="I13" s="1185" t="s">
        <v>566</v>
      </c>
      <c r="J13" s="1179"/>
      <c r="K13" s="1187" t="s">
        <v>566</v>
      </c>
    </row>
    <row r="14" spans="1:11" ht="31.5" customHeight="1">
      <c r="A14" s="1186">
        <v>9</v>
      </c>
      <c r="B14" s="1178"/>
      <c r="C14" s="1178"/>
      <c r="D14" s="1183" t="s">
        <v>645</v>
      </c>
      <c r="E14" s="1170" t="s">
        <v>633</v>
      </c>
      <c r="F14" s="1200" t="s">
        <v>646</v>
      </c>
      <c r="G14" s="1184"/>
      <c r="H14" s="1179"/>
      <c r="I14" s="1185" t="s">
        <v>566</v>
      </c>
      <c r="J14" s="1179"/>
      <c r="K14" s="1187" t="s">
        <v>566</v>
      </c>
    </row>
    <row r="15" spans="1:11" ht="31.5" customHeight="1">
      <c r="A15" s="1186">
        <v>10</v>
      </c>
      <c r="B15" s="1178"/>
      <c r="C15" s="1178"/>
      <c r="D15" s="1183" t="s">
        <v>645</v>
      </c>
      <c r="E15" s="1170" t="s">
        <v>633</v>
      </c>
      <c r="F15" s="1200" t="s">
        <v>646</v>
      </c>
      <c r="G15" s="1184"/>
      <c r="H15" s="1179"/>
      <c r="I15" s="1185" t="s">
        <v>566</v>
      </c>
      <c r="J15" s="1179"/>
      <c r="K15" s="1187" t="s">
        <v>566</v>
      </c>
    </row>
    <row r="16" spans="1:11" ht="31.5" customHeight="1">
      <c r="A16" s="1186">
        <v>11</v>
      </c>
      <c r="B16" s="1178"/>
      <c r="C16" s="1178"/>
      <c r="D16" s="1183" t="s">
        <v>645</v>
      </c>
      <c r="E16" s="1170" t="s">
        <v>633</v>
      </c>
      <c r="F16" s="1200" t="s">
        <v>646</v>
      </c>
      <c r="G16" s="1184"/>
      <c r="H16" s="1179"/>
      <c r="I16" s="1185" t="s">
        <v>566</v>
      </c>
      <c r="J16" s="1179"/>
      <c r="K16" s="1187" t="s">
        <v>566</v>
      </c>
    </row>
    <row r="17" spans="1:11" ht="31.5" customHeight="1">
      <c r="A17" s="1186">
        <v>12</v>
      </c>
      <c r="B17" s="1178"/>
      <c r="C17" s="1178"/>
      <c r="D17" s="1183" t="s">
        <v>645</v>
      </c>
      <c r="E17" s="1170" t="s">
        <v>633</v>
      </c>
      <c r="F17" s="1200" t="s">
        <v>646</v>
      </c>
      <c r="G17" s="1184"/>
      <c r="H17" s="1179"/>
      <c r="I17" s="1185" t="s">
        <v>566</v>
      </c>
      <c r="J17" s="1179"/>
      <c r="K17" s="1187" t="s">
        <v>566</v>
      </c>
    </row>
    <row r="18" spans="1:11" ht="31.5" customHeight="1">
      <c r="A18" s="1186">
        <v>13</v>
      </c>
      <c r="B18" s="1178"/>
      <c r="C18" s="1178"/>
      <c r="D18" s="1183" t="s">
        <v>645</v>
      </c>
      <c r="E18" s="1170" t="s">
        <v>633</v>
      </c>
      <c r="F18" s="1200" t="s">
        <v>646</v>
      </c>
      <c r="G18" s="1184"/>
      <c r="H18" s="1179"/>
      <c r="I18" s="1185" t="s">
        <v>566</v>
      </c>
      <c r="J18" s="1179"/>
      <c r="K18" s="1187" t="s">
        <v>566</v>
      </c>
    </row>
    <row r="19" spans="1:11" ht="31.5" customHeight="1">
      <c r="A19" s="1186">
        <v>14</v>
      </c>
      <c r="B19" s="1178"/>
      <c r="C19" s="1178"/>
      <c r="D19" s="1183" t="s">
        <v>645</v>
      </c>
      <c r="E19" s="1170" t="s">
        <v>633</v>
      </c>
      <c r="F19" s="1200" t="s">
        <v>646</v>
      </c>
      <c r="G19" s="1184"/>
      <c r="H19" s="1179"/>
      <c r="I19" s="1185" t="s">
        <v>566</v>
      </c>
      <c r="J19" s="1179"/>
      <c r="K19" s="1187" t="s">
        <v>566</v>
      </c>
    </row>
    <row r="20" spans="1:11" ht="31.5" customHeight="1">
      <c r="A20" s="1186">
        <v>15</v>
      </c>
      <c r="B20" s="1178"/>
      <c r="C20" s="1178"/>
      <c r="D20" s="1183" t="s">
        <v>645</v>
      </c>
      <c r="E20" s="1170" t="s">
        <v>633</v>
      </c>
      <c r="F20" s="1200" t="s">
        <v>646</v>
      </c>
      <c r="G20" s="1184"/>
      <c r="H20" s="1179"/>
      <c r="I20" s="1185" t="s">
        <v>566</v>
      </c>
      <c r="J20" s="1179"/>
      <c r="K20" s="1187" t="s">
        <v>566</v>
      </c>
    </row>
    <row r="21" spans="1:11" ht="31.5" customHeight="1">
      <c r="A21" s="1186">
        <v>16</v>
      </c>
      <c r="B21" s="1178"/>
      <c r="C21" s="1178"/>
      <c r="D21" s="1183" t="s">
        <v>645</v>
      </c>
      <c r="E21" s="1170" t="s">
        <v>633</v>
      </c>
      <c r="F21" s="1200" t="s">
        <v>646</v>
      </c>
      <c r="G21" s="1184"/>
      <c r="H21" s="1179"/>
      <c r="I21" s="1185" t="s">
        <v>566</v>
      </c>
      <c r="J21" s="1179"/>
      <c r="K21" s="1187" t="s">
        <v>566</v>
      </c>
    </row>
    <row r="22" spans="1:11" ht="31.5" customHeight="1">
      <c r="A22" s="1186">
        <v>17</v>
      </c>
      <c r="B22" s="1178"/>
      <c r="C22" s="1178"/>
      <c r="D22" s="1183" t="s">
        <v>645</v>
      </c>
      <c r="E22" s="1170" t="s">
        <v>633</v>
      </c>
      <c r="F22" s="1200" t="s">
        <v>646</v>
      </c>
      <c r="G22" s="1184"/>
      <c r="H22" s="1179"/>
      <c r="I22" s="1185" t="s">
        <v>566</v>
      </c>
      <c r="J22" s="1179"/>
      <c r="K22" s="1187" t="s">
        <v>566</v>
      </c>
    </row>
    <row r="23" spans="1:11" ht="31.5" customHeight="1">
      <c r="A23" s="1186">
        <v>18</v>
      </c>
      <c r="B23" s="1178"/>
      <c r="C23" s="1178"/>
      <c r="D23" s="1183" t="s">
        <v>645</v>
      </c>
      <c r="E23" s="1170" t="s">
        <v>633</v>
      </c>
      <c r="F23" s="1200" t="s">
        <v>646</v>
      </c>
      <c r="G23" s="1184"/>
      <c r="H23" s="1179"/>
      <c r="I23" s="1185" t="s">
        <v>566</v>
      </c>
      <c r="J23" s="1179"/>
      <c r="K23" s="1187" t="s">
        <v>566</v>
      </c>
    </row>
    <row r="24" spans="1:11" ht="31.5" customHeight="1">
      <c r="A24" s="1186">
        <v>19</v>
      </c>
      <c r="B24" s="1178"/>
      <c r="C24" s="1178"/>
      <c r="D24" s="1183" t="s">
        <v>645</v>
      </c>
      <c r="E24" s="1170" t="s">
        <v>633</v>
      </c>
      <c r="F24" s="1200" t="s">
        <v>646</v>
      </c>
      <c r="G24" s="1184"/>
      <c r="H24" s="1179"/>
      <c r="I24" s="1185" t="s">
        <v>566</v>
      </c>
      <c r="J24" s="1179"/>
      <c r="K24" s="1187" t="s">
        <v>566</v>
      </c>
    </row>
    <row r="25" spans="1:11" ht="31.5" customHeight="1" thickBot="1">
      <c r="A25" s="1186">
        <v>20</v>
      </c>
      <c r="B25" s="1178"/>
      <c r="C25" s="1178"/>
      <c r="D25" s="1183" t="s">
        <v>645</v>
      </c>
      <c r="E25" s="1170" t="s">
        <v>633</v>
      </c>
      <c r="F25" s="1200" t="s">
        <v>646</v>
      </c>
      <c r="G25" s="1184"/>
      <c r="H25" s="1189"/>
      <c r="I25" s="1193" t="s">
        <v>566</v>
      </c>
      <c r="J25" s="1189"/>
      <c r="K25" s="1190" t="s">
        <v>566</v>
      </c>
    </row>
    <row r="26" spans="1:11" ht="38.25" customHeight="1" thickBot="1">
      <c r="A26" s="1899" t="s">
        <v>649</v>
      </c>
      <c r="B26" s="1849"/>
      <c r="C26" s="1850"/>
      <c r="D26" s="1900"/>
      <c r="E26" s="1901"/>
      <c r="F26" s="1901"/>
      <c r="G26" s="1902"/>
      <c r="H26" s="1191"/>
      <c r="I26" s="1201" t="s">
        <v>566</v>
      </c>
      <c r="J26" s="1191"/>
      <c r="K26" s="1201" t="s">
        <v>566</v>
      </c>
    </row>
  </sheetData>
  <mergeCells count="11">
    <mergeCell ref="D26:G26"/>
    <mergeCell ref="B1:J1"/>
    <mergeCell ref="C4:C5"/>
    <mergeCell ref="A26:C26"/>
    <mergeCell ref="A3:K3"/>
    <mergeCell ref="A4:A5"/>
    <mergeCell ref="B4:B5"/>
    <mergeCell ref="D4:D5"/>
    <mergeCell ref="H4:I5"/>
    <mergeCell ref="J4:K4"/>
    <mergeCell ref="J5:K5"/>
  </mergeCells>
  <phoneticPr fontId="19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transitionEntry="1"/>
  <dimension ref="A1:Q49"/>
  <sheetViews>
    <sheetView showGridLines="0" showZeros="0" topLeftCell="A25" workbookViewId="0">
      <selection activeCell="P47" sqref="P47"/>
    </sheetView>
  </sheetViews>
  <sheetFormatPr defaultColWidth="10.59765625" defaultRowHeight="14.4"/>
  <cols>
    <col min="1" max="1" width="0.69921875" customWidth="1"/>
    <col min="2" max="2" width="2.09765625" customWidth="1"/>
    <col min="3" max="4" width="0.69921875" customWidth="1"/>
    <col min="5" max="5" width="12.3984375" customWidth="1"/>
    <col min="6" max="6" width="0.69921875" customWidth="1"/>
    <col min="7" max="7" width="8" customWidth="1"/>
    <col min="8" max="8" width="9.5" customWidth="1"/>
    <col min="9" max="9" width="7.3984375" customWidth="1"/>
    <col min="10" max="10" width="2.59765625" customWidth="1"/>
    <col min="11" max="11" width="0.69921875" customWidth="1"/>
    <col min="12" max="12" width="12.3984375" customWidth="1"/>
    <col min="13" max="13" width="0.69921875" customWidth="1"/>
    <col min="14" max="14" width="8" customWidth="1"/>
    <col min="15" max="15" width="9.5" customWidth="1"/>
    <col min="16" max="16" width="7.3984375" customWidth="1"/>
    <col min="17" max="17" width="2.59765625" customWidth="1"/>
  </cols>
  <sheetData>
    <row r="1" spans="1:17" ht="29.25" customHeight="1" thickBot="1">
      <c r="B1" s="62" t="s">
        <v>355</v>
      </c>
      <c r="C1" s="17"/>
      <c r="D1" s="2"/>
      <c r="E1" s="1"/>
      <c r="F1" s="1"/>
      <c r="G1" s="1"/>
      <c r="H1" s="1"/>
      <c r="I1" s="1"/>
      <c r="J1" s="1"/>
    </row>
    <row r="2" spans="1:17" ht="15.75" customHeight="1">
      <c r="A2" s="1717" t="s">
        <v>139</v>
      </c>
      <c r="B2" s="1743"/>
      <c r="C2" s="1744"/>
      <c r="D2" s="1805" t="s">
        <v>357</v>
      </c>
      <c r="E2" s="1713"/>
      <c r="F2" s="1714"/>
      <c r="G2" s="1709" t="s">
        <v>358</v>
      </c>
      <c r="H2" s="1917" t="s">
        <v>359</v>
      </c>
      <c r="I2" s="1666" t="s">
        <v>360</v>
      </c>
      <c r="J2" s="1667"/>
      <c r="K2" s="1920" t="s">
        <v>357</v>
      </c>
      <c r="L2" s="1713"/>
      <c r="M2" s="1713"/>
      <c r="N2" s="1709" t="s">
        <v>358</v>
      </c>
      <c r="O2" s="1917" t="s">
        <v>359</v>
      </c>
      <c r="P2" s="1666" t="s">
        <v>360</v>
      </c>
      <c r="Q2" s="1760"/>
    </row>
    <row r="3" spans="1:17" ht="15" customHeight="1">
      <c r="A3" s="1718"/>
      <c r="B3" s="1698"/>
      <c r="C3" s="1699"/>
      <c r="D3" s="1916"/>
      <c r="E3" s="1715"/>
      <c r="F3" s="1716"/>
      <c r="G3" s="1710"/>
      <c r="H3" s="1918"/>
      <c r="I3" s="1677"/>
      <c r="J3" s="1721"/>
      <c r="K3" s="1921"/>
      <c r="L3" s="1715"/>
      <c r="M3" s="1715"/>
      <c r="N3" s="1710"/>
      <c r="O3" s="1918"/>
      <c r="P3" s="1677"/>
      <c r="Q3" s="1922"/>
    </row>
    <row r="4" spans="1:17" ht="16.5" customHeight="1">
      <c r="A4" s="186"/>
      <c r="B4" s="33"/>
      <c r="C4" s="34"/>
      <c r="D4" s="110"/>
      <c r="E4" s="477" t="s">
        <v>223</v>
      </c>
      <c r="F4" s="133"/>
      <c r="G4" s="478"/>
      <c r="H4" s="55"/>
      <c r="I4" s="52">
        <f>G4*H4</f>
        <v>0</v>
      </c>
      <c r="J4" s="480" t="s">
        <v>361</v>
      </c>
      <c r="K4" s="152"/>
      <c r="L4" s="775" t="s">
        <v>454</v>
      </c>
      <c r="M4" s="133"/>
      <c r="N4" s="332"/>
      <c r="O4" s="55"/>
      <c r="P4" s="52"/>
      <c r="Q4" s="482" t="s">
        <v>361</v>
      </c>
    </row>
    <row r="5" spans="1:17" ht="16.5" customHeight="1">
      <c r="A5" s="189"/>
      <c r="B5" s="475"/>
      <c r="C5" s="35"/>
      <c r="D5" s="111"/>
      <c r="E5" s="97" t="s">
        <v>224</v>
      </c>
      <c r="F5" s="98"/>
      <c r="G5" s="479">
        <f>農産!G11</f>
        <v>0</v>
      </c>
      <c r="H5" s="56"/>
      <c r="I5" s="53"/>
      <c r="J5" s="481" t="s">
        <v>361</v>
      </c>
      <c r="K5" s="153"/>
      <c r="L5" s="774" t="s">
        <v>455</v>
      </c>
      <c r="M5" s="98"/>
      <c r="N5" s="333"/>
      <c r="O5" s="56"/>
      <c r="P5" s="53"/>
      <c r="Q5" s="483" t="s">
        <v>361</v>
      </c>
    </row>
    <row r="6" spans="1:17" ht="16.5" customHeight="1">
      <c r="A6" s="189"/>
      <c r="B6" s="475">
        <v>51</v>
      </c>
      <c r="C6" s="35"/>
      <c r="D6" s="111"/>
      <c r="E6" s="97" t="s">
        <v>305</v>
      </c>
      <c r="F6" s="98"/>
      <c r="G6" s="479"/>
      <c r="H6" s="56"/>
      <c r="I6" s="53"/>
      <c r="J6" s="481" t="s">
        <v>361</v>
      </c>
      <c r="K6" s="153"/>
      <c r="L6" s="776" t="s">
        <v>456</v>
      </c>
      <c r="M6" s="98"/>
      <c r="N6" s="333"/>
      <c r="O6" s="56"/>
      <c r="P6" s="53"/>
      <c r="Q6" s="483" t="s">
        <v>361</v>
      </c>
    </row>
    <row r="7" spans="1:17" ht="16.5" customHeight="1">
      <c r="A7" s="511"/>
      <c r="B7" s="772"/>
      <c r="C7" s="512"/>
      <c r="D7" s="111"/>
      <c r="E7" s="97" t="s">
        <v>304</v>
      </c>
      <c r="F7" s="98"/>
      <c r="G7" s="479"/>
      <c r="H7" s="56"/>
      <c r="I7" s="53"/>
      <c r="J7" s="481" t="s">
        <v>361</v>
      </c>
      <c r="K7" s="153"/>
      <c r="L7" s="774" t="s">
        <v>457</v>
      </c>
      <c r="M7" s="98"/>
      <c r="N7" s="333"/>
      <c r="O7" s="56"/>
      <c r="P7" s="53"/>
      <c r="Q7" s="483" t="s">
        <v>361</v>
      </c>
    </row>
    <row r="8" spans="1:17" ht="16.5" customHeight="1">
      <c r="A8" s="511"/>
      <c r="B8" s="1919" t="s">
        <v>163</v>
      </c>
      <c r="C8" s="512"/>
      <c r="D8" s="111"/>
      <c r="E8" s="97" t="s">
        <v>227</v>
      </c>
      <c r="F8" s="98"/>
      <c r="G8" s="479"/>
      <c r="H8" s="56"/>
      <c r="I8" s="53"/>
      <c r="J8" s="481" t="s">
        <v>361</v>
      </c>
      <c r="K8" s="153"/>
      <c r="L8" s="774" t="s">
        <v>458</v>
      </c>
      <c r="M8" s="98"/>
      <c r="N8" s="333"/>
      <c r="O8" s="56"/>
      <c r="P8" s="53"/>
      <c r="Q8" s="483" t="s">
        <v>361</v>
      </c>
    </row>
    <row r="9" spans="1:17" ht="16.5" customHeight="1">
      <c r="A9" s="511"/>
      <c r="B9" s="1919"/>
      <c r="C9" s="512"/>
      <c r="D9" s="111"/>
      <c r="E9" s="97" t="s">
        <v>356</v>
      </c>
      <c r="F9" s="98"/>
      <c r="G9" s="479"/>
      <c r="H9" s="56"/>
      <c r="I9" s="53"/>
      <c r="J9" s="481" t="s">
        <v>361</v>
      </c>
      <c r="K9" s="153"/>
      <c r="L9" s="774"/>
      <c r="M9" s="98"/>
      <c r="N9" s="333"/>
      <c r="O9" s="56"/>
      <c r="P9" s="53"/>
      <c r="Q9" s="483" t="s">
        <v>361</v>
      </c>
    </row>
    <row r="10" spans="1:17" ht="16.5" customHeight="1">
      <c r="A10" s="511"/>
      <c r="B10" s="1919"/>
      <c r="C10" s="512"/>
      <c r="D10" s="111"/>
      <c r="E10" s="97" t="s">
        <v>916</v>
      </c>
      <c r="F10" s="98"/>
      <c r="G10" s="479"/>
      <c r="H10" s="56"/>
      <c r="I10" s="53"/>
      <c r="J10" s="481" t="s">
        <v>361</v>
      </c>
      <c r="K10" s="153"/>
      <c r="L10" s="774"/>
      <c r="M10" s="98"/>
      <c r="N10" s="333"/>
      <c r="O10" s="56"/>
      <c r="P10" s="53"/>
      <c r="Q10" s="483" t="s">
        <v>361</v>
      </c>
    </row>
    <row r="11" spans="1:17" ht="16.5" customHeight="1">
      <c r="A11" s="511"/>
      <c r="B11" s="1919"/>
      <c r="C11" s="512"/>
      <c r="D11" s="111"/>
      <c r="E11" s="97" t="s">
        <v>430</v>
      </c>
      <c r="F11" s="98"/>
      <c r="G11" s="479"/>
      <c r="H11" s="56"/>
      <c r="I11" s="53"/>
      <c r="J11" s="481" t="s">
        <v>361</v>
      </c>
      <c r="K11" s="153"/>
      <c r="L11" s="773"/>
      <c r="M11" s="98"/>
      <c r="N11" s="333"/>
      <c r="O11" s="56"/>
      <c r="P11" s="53"/>
      <c r="Q11" s="483" t="s">
        <v>361</v>
      </c>
    </row>
    <row r="12" spans="1:17" ht="16.5" customHeight="1">
      <c r="A12" s="511"/>
      <c r="B12" s="1919"/>
      <c r="C12" s="512"/>
      <c r="D12" s="111"/>
      <c r="E12" s="97" t="s">
        <v>447</v>
      </c>
      <c r="F12" s="98"/>
      <c r="G12" s="479"/>
      <c r="H12" s="56"/>
      <c r="I12" s="53"/>
      <c r="J12" s="481" t="s">
        <v>361</v>
      </c>
      <c r="K12" s="153"/>
      <c r="L12" s="331"/>
      <c r="M12" s="98"/>
      <c r="N12" s="333"/>
      <c r="O12" s="56"/>
      <c r="P12" s="53"/>
      <c r="Q12" s="483" t="s">
        <v>361</v>
      </c>
    </row>
    <row r="13" spans="1:17" ht="16.5" customHeight="1">
      <c r="A13" s="511"/>
      <c r="B13" s="1919"/>
      <c r="C13" s="512"/>
      <c r="D13" s="111"/>
      <c r="E13" s="97" t="s">
        <v>448</v>
      </c>
      <c r="F13" s="98"/>
      <c r="G13" s="479"/>
      <c r="H13" s="56"/>
      <c r="I13" s="53"/>
      <c r="J13" s="481" t="s">
        <v>361</v>
      </c>
      <c r="K13" s="153"/>
      <c r="L13" s="331"/>
      <c r="M13" s="98"/>
      <c r="N13" s="333"/>
      <c r="O13" s="56"/>
      <c r="P13" s="53"/>
      <c r="Q13" s="483" t="s">
        <v>361</v>
      </c>
    </row>
    <row r="14" spans="1:17" ht="16.5" customHeight="1">
      <c r="A14" s="511"/>
      <c r="B14" s="1919"/>
      <c r="C14" s="512"/>
      <c r="D14" s="111"/>
      <c r="E14" s="97" t="s">
        <v>449</v>
      </c>
      <c r="F14" s="98"/>
      <c r="G14" s="479"/>
      <c r="H14" s="56"/>
      <c r="I14" s="53"/>
      <c r="J14" s="481" t="s">
        <v>361</v>
      </c>
      <c r="K14" s="153"/>
      <c r="L14" s="331"/>
      <c r="M14" s="98"/>
      <c r="N14" s="333"/>
      <c r="O14" s="56"/>
      <c r="P14" s="53"/>
      <c r="Q14" s="483" t="s">
        <v>361</v>
      </c>
    </row>
    <row r="15" spans="1:17" ht="16.5" customHeight="1">
      <c r="A15" s="511"/>
      <c r="B15" s="1919"/>
      <c r="C15" s="512"/>
      <c r="D15" s="111"/>
      <c r="E15" s="97" t="s">
        <v>450</v>
      </c>
      <c r="F15" s="98"/>
      <c r="G15" s="479"/>
      <c r="H15" s="56"/>
      <c r="I15" s="53"/>
      <c r="J15" s="481" t="s">
        <v>361</v>
      </c>
      <c r="K15" s="153"/>
      <c r="L15" s="331"/>
      <c r="M15" s="98"/>
      <c r="N15" s="333"/>
      <c r="O15" s="56"/>
      <c r="P15" s="53"/>
      <c r="Q15" s="483" t="s">
        <v>361</v>
      </c>
    </row>
    <row r="16" spans="1:17" ht="16.5" customHeight="1" thickBot="1">
      <c r="A16" s="189"/>
      <c r="B16" s="475"/>
      <c r="C16" s="510"/>
      <c r="D16" s="111"/>
      <c r="E16" s="97" t="s">
        <v>451</v>
      </c>
      <c r="F16" s="98"/>
      <c r="G16" s="479"/>
      <c r="H16" s="56"/>
      <c r="I16" s="53"/>
      <c r="J16" s="481" t="s">
        <v>361</v>
      </c>
      <c r="K16" s="486"/>
      <c r="L16" s="489"/>
      <c r="M16" s="484"/>
      <c r="N16" s="490"/>
      <c r="O16" s="305"/>
      <c r="P16" s="352"/>
      <c r="Q16" s="483" t="s">
        <v>361</v>
      </c>
    </row>
    <row r="17" spans="1:17" ht="16.5" customHeight="1">
      <c r="A17" s="189"/>
      <c r="B17" s="475"/>
      <c r="C17" s="510"/>
      <c r="D17" s="318"/>
      <c r="E17" s="505" t="s">
        <v>452</v>
      </c>
      <c r="F17" s="484"/>
      <c r="G17" s="479"/>
      <c r="H17" s="305"/>
      <c r="I17" s="352"/>
      <c r="J17" s="481" t="s">
        <v>361</v>
      </c>
      <c r="K17" s="488"/>
      <c r="L17" s="1910" t="s">
        <v>362</v>
      </c>
      <c r="M17" s="1910"/>
      <c r="N17" s="1910"/>
      <c r="O17" s="1911"/>
      <c r="P17" s="1914">
        <f>'内訳(肥料・農薬・種苗・資材)'!L15</f>
        <v>0</v>
      </c>
      <c r="Q17" s="491" t="s">
        <v>361</v>
      </c>
    </row>
    <row r="18" spans="1:17" ht="16.5" customHeight="1" thickBot="1">
      <c r="A18" s="189"/>
      <c r="B18" s="29"/>
      <c r="C18" s="35"/>
      <c r="D18" s="134"/>
      <c r="E18" s="771" t="s">
        <v>453</v>
      </c>
      <c r="F18" s="502"/>
      <c r="G18" s="479"/>
      <c r="H18" s="503"/>
      <c r="I18" s="504"/>
      <c r="J18" s="481" t="s">
        <v>361</v>
      </c>
      <c r="K18" s="487"/>
      <c r="L18" s="1912"/>
      <c r="M18" s="1912"/>
      <c r="N18" s="1912"/>
      <c r="O18" s="1913"/>
      <c r="P18" s="1915"/>
      <c r="Q18" s="168"/>
    </row>
    <row r="19" spans="1:17" ht="10.5" customHeight="1" thickBot="1">
      <c r="A19" s="268"/>
      <c r="B19" s="269"/>
      <c r="C19" s="269"/>
      <c r="D19" s="269"/>
      <c r="E19" s="499"/>
      <c r="F19" s="500"/>
      <c r="G19" s="501"/>
      <c r="H19" s="501"/>
      <c r="I19" s="500"/>
      <c r="J19" s="500"/>
      <c r="K19" s="29"/>
      <c r="L19" s="779"/>
      <c r="M19" s="383"/>
      <c r="N19" s="383"/>
      <c r="O19" s="383"/>
      <c r="P19" s="1583"/>
      <c r="Q19" s="1038"/>
    </row>
    <row r="20" spans="1:17" ht="16.5" customHeight="1">
      <c r="A20" s="189"/>
      <c r="B20" s="29"/>
      <c r="C20" s="35"/>
      <c r="D20" s="176"/>
      <c r="E20" s="477" t="s">
        <v>223</v>
      </c>
      <c r="F20" s="96"/>
      <c r="G20" s="335">
        <f t="shared" ref="G20:G25" si="0">G4</f>
        <v>0</v>
      </c>
      <c r="H20" s="149"/>
      <c r="I20" s="203"/>
      <c r="J20" s="498" t="s">
        <v>361</v>
      </c>
      <c r="K20" s="513"/>
      <c r="L20" s="778" t="s">
        <v>454</v>
      </c>
      <c r="M20" s="126"/>
      <c r="N20" s="515"/>
      <c r="O20" s="79"/>
      <c r="P20" s="77"/>
      <c r="Q20" s="498" t="s">
        <v>361</v>
      </c>
    </row>
    <row r="21" spans="1:17" ht="16.5" customHeight="1">
      <c r="A21" s="189"/>
      <c r="B21" s="30"/>
      <c r="C21" s="35"/>
      <c r="D21" s="111"/>
      <c r="E21" s="97" t="s">
        <v>224</v>
      </c>
      <c r="F21" s="98"/>
      <c r="G21" s="334">
        <f t="shared" si="0"/>
        <v>0</v>
      </c>
      <c r="H21" s="56"/>
      <c r="I21" s="53"/>
      <c r="J21" s="498" t="s">
        <v>361</v>
      </c>
      <c r="K21" s="153"/>
      <c r="L21" s="774" t="s">
        <v>455</v>
      </c>
      <c r="M21" s="98"/>
      <c r="N21" s="333"/>
      <c r="O21" s="56"/>
      <c r="P21" s="53"/>
      <c r="Q21" s="483" t="s">
        <v>361</v>
      </c>
    </row>
    <row r="22" spans="1:17" ht="16.5" customHeight="1">
      <c r="A22" s="189"/>
      <c r="B22" s="475">
        <v>52</v>
      </c>
      <c r="C22" s="36"/>
      <c r="D22" s="111"/>
      <c r="E22" s="97" t="s">
        <v>305</v>
      </c>
      <c r="F22" s="98"/>
      <c r="G22" s="334">
        <f t="shared" si="0"/>
        <v>0</v>
      </c>
      <c r="H22" s="56"/>
      <c r="I22" s="53"/>
      <c r="J22" s="498" t="s">
        <v>361</v>
      </c>
      <c r="K22" s="153"/>
      <c r="L22" s="776" t="s">
        <v>456</v>
      </c>
      <c r="M22" s="98"/>
      <c r="N22" s="333"/>
      <c r="O22" s="56"/>
      <c r="P22" s="53"/>
      <c r="Q22" s="483" t="s">
        <v>361</v>
      </c>
    </row>
    <row r="23" spans="1:17" ht="16.5" customHeight="1">
      <c r="A23" s="189"/>
      <c r="B23" s="475"/>
      <c r="C23" s="35"/>
      <c r="D23" s="111"/>
      <c r="E23" s="97" t="s">
        <v>304</v>
      </c>
      <c r="F23" s="98"/>
      <c r="G23" s="334">
        <f t="shared" si="0"/>
        <v>0</v>
      </c>
      <c r="H23" s="56"/>
      <c r="I23" s="53"/>
      <c r="J23" s="498" t="s">
        <v>361</v>
      </c>
      <c r="K23" s="153"/>
      <c r="L23" s="774" t="s">
        <v>457</v>
      </c>
      <c r="M23" s="98"/>
      <c r="N23" s="333"/>
      <c r="O23" s="56"/>
      <c r="P23" s="53"/>
      <c r="Q23" s="483" t="s">
        <v>361</v>
      </c>
    </row>
    <row r="24" spans="1:17" ht="16.5" customHeight="1">
      <c r="A24" s="189"/>
      <c r="B24" s="1794" t="s">
        <v>363</v>
      </c>
      <c r="C24" s="35"/>
      <c r="D24" s="111"/>
      <c r="E24" s="97" t="s">
        <v>227</v>
      </c>
      <c r="F24" s="98"/>
      <c r="G24" s="334">
        <f t="shared" si="0"/>
        <v>0</v>
      </c>
      <c r="H24" s="56"/>
      <c r="I24" s="53"/>
      <c r="J24" s="498" t="s">
        <v>361</v>
      </c>
      <c r="K24" s="153"/>
      <c r="L24" s="774" t="s">
        <v>458</v>
      </c>
      <c r="M24" s="98"/>
      <c r="N24" s="333"/>
      <c r="O24" s="56"/>
      <c r="P24" s="53"/>
      <c r="Q24" s="483" t="s">
        <v>361</v>
      </c>
    </row>
    <row r="25" spans="1:17" ht="16.5" customHeight="1">
      <c r="A25" s="189"/>
      <c r="B25" s="1794"/>
      <c r="C25" s="36"/>
      <c r="D25" s="318"/>
      <c r="E25" s="97" t="s">
        <v>356</v>
      </c>
      <c r="F25" s="98"/>
      <c r="G25" s="334">
        <f t="shared" si="0"/>
        <v>0</v>
      </c>
      <c r="H25" s="305"/>
      <c r="I25" s="352"/>
      <c r="J25" s="498" t="s">
        <v>361</v>
      </c>
      <c r="K25" s="153"/>
      <c r="L25" s="331"/>
      <c r="M25" s="98"/>
      <c r="N25" s="333"/>
      <c r="O25" s="56"/>
      <c r="P25" s="53"/>
      <c r="Q25" s="483" t="s">
        <v>361</v>
      </c>
    </row>
    <row r="26" spans="1:17" ht="16.5" customHeight="1">
      <c r="A26" s="189"/>
      <c r="B26" s="1794"/>
      <c r="C26" s="36"/>
      <c r="D26" s="111"/>
      <c r="E26" s="97" t="s">
        <v>916</v>
      </c>
      <c r="F26" s="484"/>
      <c r="G26" s="506"/>
      <c r="H26" s="56"/>
      <c r="I26" s="53"/>
      <c r="J26" s="498" t="s">
        <v>361</v>
      </c>
      <c r="K26" s="153"/>
      <c r="L26" s="331"/>
      <c r="M26" s="98"/>
      <c r="N26" s="333"/>
      <c r="O26" s="56"/>
      <c r="P26" s="53"/>
      <c r="Q26" s="483" t="s">
        <v>361</v>
      </c>
    </row>
    <row r="27" spans="1:17" ht="16.5" customHeight="1">
      <c r="A27" s="189"/>
      <c r="B27" s="1794"/>
      <c r="C27" s="36"/>
      <c r="D27" s="111"/>
      <c r="E27" s="97" t="s">
        <v>430</v>
      </c>
      <c r="F27" s="98"/>
      <c r="G27" s="334">
        <f>G11</f>
        <v>0</v>
      </c>
      <c r="H27" s="56"/>
      <c r="I27" s="53"/>
      <c r="J27" s="498" t="s">
        <v>361</v>
      </c>
      <c r="K27" s="153"/>
      <c r="L27" s="331"/>
      <c r="M27" s="98"/>
      <c r="N27" s="333"/>
      <c r="O27" s="56"/>
      <c r="P27" s="53"/>
      <c r="Q27" s="483" t="s">
        <v>361</v>
      </c>
    </row>
    <row r="28" spans="1:17" ht="16.5" customHeight="1">
      <c r="A28" s="189"/>
      <c r="B28" s="1794"/>
      <c r="C28" s="36"/>
      <c r="D28" s="111"/>
      <c r="E28" s="97" t="s">
        <v>447</v>
      </c>
      <c r="F28" s="98"/>
      <c r="G28" s="334"/>
      <c r="H28" s="56"/>
      <c r="I28" s="53"/>
      <c r="J28" s="498" t="s">
        <v>361</v>
      </c>
      <c r="K28" s="153"/>
      <c r="L28" s="331"/>
      <c r="M28" s="98"/>
      <c r="N28" s="333"/>
      <c r="O28" s="56"/>
      <c r="P28" s="53"/>
      <c r="Q28" s="483" t="s">
        <v>361</v>
      </c>
    </row>
    <row r="29" spans="1:17" ht="16.5" customHeight="1">
      <c r="A29" s="189"/>
      <c r="B29" s="1794"/>
      <c r="C29" s="36"/>
      <c r="D29" s="111"/>
      <c r="E29" s="97" t="s">
        <v>448</v>
      </c>
      <c r="F29" s="98"/>
      <c r="G29" s="334"/>
      <c r="H29" s="56"/>
      <c r="I29" s="53"/>
      <c r="J29" s="498" t="s">
        <v>361</v>
      </c>
      <c r="K29" s="153"/>
      <c r="L29" s="331"/>
      <c r="M29" s="98"/>
      <c r="N29" s="333"/>
      <c r="O29" s="56"/>
      <c r="P29" s="53"/>
      <c r="Q29" s="483" t="s">
        <v>361</v>
      </c>
    </row>
    <row r="30" spans="1:17" ht="16.5" customHeight="1">
      <c r="A30" s="189"/>
      <c r="B30" s="1794"/>
      <c r="C30" s="36"/>
      <c r="D30" s="111"/>
      <c r="E30" s="97" t="s">
        <v>449</v>
      </c>
      <c r="F30" s="98"/>
      <c r="G30" s="334"/>
      <c r="H30" s="56"/>
      <c r="I30" s="53"/>
      <c r="J30" s="498" t="s">
        <v>361</v>
      </c>
      <c r="K30" s="153"/>
      <c r="L30" s="331"/>
      <c r="M30" s="98"/>
      <c r="N30" s="333"/>
      <c r="O30" s="56"/>
      <c r="P30" s="53"/>
      <c r="Q30" s="483" t="s">
        <v>361</v>
      </c>
    </row>
    <row r="31" spans="1:17" ht="16.5" customHeight="1">
      <c r="A31" s="189"/>
      <c r="B31" s="1794"/>
      <c r="C31" s="36"/>
      <c r="D31" s="111"/>
      <c r="E31" s="97" t="s">
        <v>450</v>
      </c>
      <c r="F31" s="98"/>
      <c r="G31" s="334"/>
      <c r="H31" s="56"/>
      <c r="I31" s="53"/>
      <c r="J31" s="498" t="s">
        <v>361</v>
      </c>
      <c r="K31" s="153"/>
      <c r="L31" s="331"/>
      <c r="M31" s="98"/>
      <c r="N31" s="333"/>
      <c r="O31" s="56"/>
      <c r="P31" s="53"/>
      <c r="Q31" s="483" t="s">
        <v>361</v>
      </c>
    </row>
    <row r="32" spans="1:17" ht="16.5" customHeight="1">
      <c r="A32" s="189"/>
      <c r="B32" s="475"/>
      <c r="C32" s="36"/>
      <c r="D32" s="111"/>
      <c r="E32" s="97" t="s">
        <v>451</v>
      </c>
      <c r="F32" s="98"/>
      <c r="G32" s="334"/>
      <c r="H32" s="56"/>
      <c r="I32" s="53"/>
      <c r="J32" s="498" t="s">
        <v>361</v>
      </c>
      <c r="K32" s="486"/>
      <c r="L32" s="489"/>
      <c r="M32" s="484"/>
      <c r="N32" s="490"/>
      <c r="O32" s="305"/>
      <c r="P32" s="352"/>
      <c r="Q32" s="483" t="s">
        <v>361</v>
      </c>
    </row>
    <row r="33" spans="1:17" ht="16.5" customHeight="1">
      <c r="A33" s="189"/>
      <c r="B33" s="475"/>
      <c r="C33" s="36"/>
      <c r="D33" s="111"/>
      <c r="E33" s="505" t="s">
        <v>452</v>
      </c>
      <c r="F33" s="98"/>
      <c r="G33" s="334"/>
      <c r="H33" s="56"/>
      <c r="I33" s="53"/>
      <c r="J33" s="498" t="s">
        <v>361</v>
      </c>
      <c r="K33" s="991"/>
      <c r="L33" s="982"/>
      <c r="M33" s="982"/>
      <c r="N33" s="992"/>
      <c r="O33" s="992"/>
      <c r="P33" s="982"/>
      <c r="Q33" s="985" t="s">
        <v>361</v>
      </c>
    </row>
    <row r="34" spans="1:17" ht="16.5" customHeight="1" thickBot="1">
      <c r="A34" s="196"/>
      <c r="B34" s="507"/>
      <c r="C34" s="120"/>
      <c r="D34" s="100"/>
      <c r="E34" s="771" t="s">
        <v>453</v>
      </c>
      <c r="F34" s="476"/>
      <c r="G34" s="509"/>
      <c r="H34" s="21"/>
      <c r="I34" s="164"/>
      <c r="J34" s="777" t="s">
        <v>361</v>
      </c>
      <c r="K34" s="987"/>
      <c r="L34" s="977" t="s">
        <v>365</v>
      </c>
      <c r="M34" s="988"/>
      <c r="N34" s="1035"/>
      <c r="O34" s="1035"/>
      <c r="P34" s="989">
        <f>'内訳(肥料・農薬・種苗・資材)'!L22</f>
        <v>0</v>
      </c>
      <c r="Q34" s="990" t="s">
        <v>361</v>
      </c>
    </row>
    <row r="35" spans="1:17" ht="16.5" customHeight="1">
      <c r="A35" s="189"/>
      <c r="B35" s="29"/>
      <c r="C35" s="35"/>
      <c r="D35" s="176"/>
      <c r="E35" s="477" t="s">
        <v>223</v>
      </c>
      <c r="F35" s="96"/>
      <c r="G35" s="335">
        <f t="shared" ref="G35:G40" si="1">G4</f>
        <v>0</v>
      </c>
      <c r="H35" s="149"/>
      <c r="I35" s="203"/>
      <c r="J35" s="498" t="s">
        <v>361</v>
      </c>
      <c r="K35" s="152"/>
      <c r="L35" s="778" t="s">
        <v>454</v>
      </c>
      <c r="M35" s="133"/>
      <c r="N35" s="332"/>
      <c r="O35" s="55"/>
      <c r="P35" s="52"/>
      <c r="Q35" s="482" t="s">
        <v>361</v>
      </c>
    </row>
    <row r="36" spans="1:17" ht="16.5" customHeight="1">
      <c r="A36" s="189"/>
      <c r="B36" s="30"/>
      <c r="C36" s="35"/>
      <c r="D36" s="111"/>
      <c r="E36" s="97" t="s">
        <v>224</v>
      </c>
      <c r="F36" s="98"/>
      <c r="G36" s="334">
        <f t="shared" si="1"/>
        <v>0</v>
      </c>
      <c r="H36" s="56"/>
      <c r="I36" s="53"/>
      <c r="J36" s="498" t="s">
        <v>361</v>
      </c>
      <c r="K36" s="153"/>
      <c r="L36" s="774" t="s">
        <v>455</v>
      </c>
      <c r="M36" s="98"/>
      <c r="N36" s="333"/>
      <c r="O36" s="56"/>
      <c r="P36" s="53"/>
      <c r="Q36" s="483" t="s">
        <v>361</v>
      </c>
    </row>
    <row r="37" spans="1:17" ht="16.5" customHeight="1">
      <c r="A37" s="189"/>
      <c r="B37" s="475">
        <v>52</v>
      </c>
      <c r="C37" s="36"/>
      <c r="D37" s="111"/>
      <c r="E37" s="97" t="s">
        <v>305</v>
      </c>
      <c r="F37" s="98"/>
      <c r="G37" s="334">
        <f t="shared" si="1"/>
        <v>0</v>
      </c>
      <c r="H37" s="56"/>
      <c r="I37" s="53"/>
      <c r="J37" s="498" t="s">
        <v>361</v>
      </c>
      <c r="K37" s="153"/>
      <c r="L37" s="776" t="s">
        <v>456</v>
      </c>
      <c r="M37" s="98"/>
      <c r="N37" s="333"/>
      <c r="O37" s="56"/>
      <c r="P37" s="53"/>
      <c r="Q37" s="483" t="s">
        <v>361</v>
      </c>
    </row>
    <row r="38" spans="1:17" ht="16.5" customHeight="1">
      <c r="A38" s="189"/>
      <c r="B38" s="475"/>
      <c r="C38" s="35"/>
      <c r="D38" s="111"/>
      <c r="E38" s="97" t="s">
        <v>304</v>
      </c>
      <c r="F38" s="98"/>
      <c r="G38" s="334">
        <f t="shared" si="1"/>
        <v>0</v>
      </c>
      <c r="H38" s="56"/>
      <c r="I38" s="53"/>
      <c r="J38" s="498" t="s">
        <v>361</v>
      </c>
      <c r="K38" s="153"/>
      <c r="L38" s="774" t="s">
        <v>457</v>
      </c>
      <c r="M38" s="98"/>
      <c r="N38" s="333"/>
      <c r="O38" s="56"/>
      <c r="P38" s="53"/>
      <c r="Q38" s="483" t="s">
        <v>361</v>
      </c>
    </row>
    <row r="39" spans="1:17" ht="16.5" customHeight="1">
      <c r="A39" s="189"/>
      <c r="B39" s="1794" t="s">
        <v>364</v>
      </c>
      <c r="C39" s="35"/>
      <c r="D39" s="111"/>
      <c r="E39" s="97" t="s">
        <v>227</v>
      </c>
      <c r="F39" s="98"/>
      <c r="G39" s="334">
        <f t="shared" si="1"/>
        <v>0</v>
      </c>
      <c r="H39" s="56"/>
      <c r="I39" s="53"/>
      <c r="J39" s="498" t="s">
        <v>361</v>
      </c>
      <c r="K39" s="153"/>
      <c r="L39" s="774" t="s">
        <v>458</v>
      </c>
      <c r="M39" s="98"/>
      <c r="N39" s="333"/>
      <c r="O39" s="56"/>
      <c r="P39" s="53"/>
      <c r="Q39" s="483" t="s">
        <v>361</v>
      </c>
    </row>
    <row r="40" spans="1:17" ht="16.5" customHeight="1">
      <c r="A40" s="189"/>
      <c r="B40" s="1794"/>
      <c r="C40" s="36"/>
      <c r="D40" s="318"/>
      <c r="E40" s="97" t="s">
        <v>356</v>
      </c>
      <c r="F40" s="98"/>
      <c r="G40" s="334">
        <f t="shared" si="1"/>
        <v>0</v>
      </c>
      <c r="H40" s="305"/>
      <c r="I40" s="352"/>
      <c r="J40" s="498" t="s">
        <v>361</v>
      </c>
      <c r="K40" s="153"/>
      <c r="L40" s="331"/>
      <c r="M40" s="98"/>
      <c r="N40" s="333"/>
      <c r="O40" s="56"/>
      <c r="P40" s="53"/>
      <c r="Q40" s="483" t="s">
        <v>361</v>
      </c>
    </row>
    <row r="41" spans="1:17" ht="16.5" customHeight="1">
      <c r="A41" s="189"/>
      <c r="B41" s="1794"/>
      <c r="C41" s="36"/>
      <c r="D41" s="111"/>
      <c r="E41" s="97" t="s">
        <v>916</v>
      </c>
      <c r="F41" s="484"/>
      <c r="G41" s="506"/>
      <c r="H41" s="56"/>
      <c r="I41" s="53"/>
      <c r="J41" s="498" t="s">
        <v>361</v>
      </c>
      <c r="K41" s="153"/>
      <c r="L41" s="331"/>
      <c r="M41" s="98"/>
      <c r="N41" s="333"/>
      <c r="O41" s="56"/>
      <c r="P41" s="53"/>
      <c r="Q41" s="483" t="s">
        <v>361</v>
      </c>
    </row>
    <row r="42" spans="1:17" ht="16.5" customHeight="1">
      <c r="A42" s="189"/>
      <c r="B42" s="1794"/>
      <c r="C42" s="36"/>
      <c r="D42" s="111"/>
      <c r="E42" s="97" t="s">
        <v>430</v>
      </c>
      <c r="F42" s="98"/>
      <c r="G42" s="334">
        <f>G11</f>
        <v>0</v>
      </c>
      <c r="H42" s="56"/>
      <c r="I42" s="53"/>
      <c r="J42" s="498" t="s">
        <v>361</v>
      </c>
      <c r="K42" s="153"/>
      <c r="L42" s="331"/>
      <c r="M42" s="98"/>
      <c r="N42" s="333"/>
      <c r="O42" s="56"/>
      <c r="P42" s="53"/>
      <c r="Q42" s="483" t="s">
        <v>361</v>
      </c>
    </row>
    <row r="43" spans="1:17" ht="16.5" customHeight="1">
      <c r="A43" s="189"/>
      <c r="B43" s="1794"/>
      <c r="C43" s="36"/>
      <c r="D43" s="111"/>
      <c r="E43" s="97" t="s">
        <v>447</v>
      </c>
      <c r="F43" s="98"/>
      <c r="G43" s="334"/>
      <c r="H43" s="56"/>
      <c r="I43" s="53"/>
      <c r="J43" s="498" t="s">
        <v>361</v>
      </c>
      <c r="K43" s="153"/>
      <c r="L43" s="331"/>
      <c r="M43" s="98"/>
      <c r="N43" s="333"/>
      <c r="O43" s="56"/>
      <c r="P43" s="53"/>
      <c r="Q43" s="483" t="s">
        <v>361</v>
      </c>
    </row>
    <row r="44" spans="1:17" ht="16.5" customHeight="1">
      <c r="A44" s="189"/>
      <c r="B44" s="1794"/>
      <c r="C44" s="36"/>
      <c r="D44" s="111"/>
      <c r="E44" s="97" t="s">
        <v>448</v>
      </c>
      <c r="F44" s="98"/>
      <c r="G44" s="334"/>
      <c r="H44" s="56"/>
      <c r="I44" s="53"/>
      <c r="J44" s="498" t="s">
        <v>361</v>
      </c>
      <c r="K44" s="153"/>
      <c r="L44" s="331"/>
      <c r="M44" s="98"/>
      <c r="N44" s="333"/>
      <c r="O44" s="56"/>
      <c r="P44" s="53"/>
      <c r="Q44" s="483" t="s">
        <v>361</v>
      </c>
    </row>
    <row r="45" spans="1:17" ht="16.5" customHeight="1">
      <c r="A45" s="189"/>
      <c r="B45" s="1794"/>
      <c r="C45" s="36"/>
      <c r="D45" s="111"/>
      <c r="E45" s="97" t="s">
        <v>449</v>
      </c>
      <c r="F45" s="98"/>
      <c r="G45" s="334"/>
      <c r="H45" s="56"/>
      <c r="I45" s="53"/>
      <c r="J45" s="498" t="s">
        <v>361</v>
      </c>
      <c r="K45" s="153"/>
      <c r="L45" s="331"/>
      <c r="M45" s="98"/>
      <c r="N45" s="333"/>
      <c r="O45" s="56"/>
      <c r="P45" s="53"/>
      <c r="Q45" s="483" t="s">
        <v>361</v>
      </c>
    </row>
    <row r="46" spans="1:17" ht="16.5" customHeight="1">
      <c r="A46" s="189"/>
      <c r="B46" s="1794"/>
      <c r="C46" s="36"/>
      <c r="D46" s="111"/>
      <c r="E46" s="97" t="s">
        <v>450</v>
      </c>
      <c r="F46" s="98"/>
      <c r="G46" s="334"/>
      <c r="H46" s="56"/>
      <c r="I46" s="53"/>
      <c r="J46" s="498" t="s">
        <v>361</v>
      </c>
      <c r="K46" s="980"/>
      <c r="L46" s="981"/>
      <c r="M46" s="982"/>
      <c r="N46" s="983"/>
      <c r="O46" s="984"/>
      <c r="P46" s="812"/>
      <c r="Q46" s="985" t="s">
        <v>361</v>
      </c>
    </row>
    <row r="47" spans="1:17" ht="16.5" customHeight="1" thickBot="1">
      <c r="A47" s="189"/>
      <c r="B47" s="475"/>
      <c r="C47" s="36"/>
      <c r="D47" s="111"/>
      <c r="E47" s="97" t="s">
        <v>451</v>
      </c>
      <c r="F47" s="98"/>
      <c r="G47" s="334"/>
      <c r="H47" s="56"/>
      <c r="I47" s="53"/>
      <c r="J47" s="498" t="s">
        <v>361</v>
      </c>
      <c r="K47" s="986"/>
      <c r="L47" s="383" t="s">
        <v>365</v>
      </c>
      <c r="M47" s="493"/>
      <c r="N47" s="1036"/>
      <c r="O47" s="1037"/>
      <c r="P47" s="494">
        <f>'内訳(肥料・農薬・種苗・資材)'!L33</f>
        <v>0</v>
      </c>
      <c r="Q47" s="498" t="s">
        <v>361</v>
      </c>
    </row>
    <row r="48" spans="1:17" ht="16.5" customHeight="1">
      <c r="A48" s="189"/>
      <c r="B48" s="475"/>
      <c r="C48" s="36"/>
      <c r="D48" s="111"/>
      <c r="E48" s="505" t="s">
        <v>452</v>
      </c>
      <c r="F48" s="98"/>
      <c r="G48" s="334"/>
      <c r="H48" s="56"/>
      <c r="I48" s="53"/>
      <c r="J48" s="498" t="s">
        <v>361</v>
      </c>
      <c r="K48" s="488"/>
      <c r="L48" s="1910" t="s">
        <v>366</v>
      </c>
      <c r="M48" s="1910"/>
      <c r="N48" s="1910"/>
      <c r="O48" s="1911"/>
      <c r="P48" s="1914">
        <f>'内訳(肥料・農薬・種苗・資材)'!L34</f>
        <v>0</v>
      </c>
      <c r="Q48" s="491" t="s">
        <v>361</v>
      </c>
    </row>
    <row r="49" spans="1:17" ht="16.5" customHeight="1" thickBot="1">
      <c r="A49" s="196"/>
      <c r="B49" s="507"/>
      <c r="C49" s="120"/>
      <c r="D49" s="100"/>
      <c r="E49" s="771" t="s">
        <v>453</v>
      </c>
      <c r="F49" s="476"/>
      <c r="G49" s="509"/>
      <c r="H49" s="21"/>
      <c r="I49" s="164"/>
      <c r="J49" s="777" t="s">
        <v>361</v>
      </c>
      <c r="K49" s="487"/>
      <c r="L49" s="1912"/>
      <c r="M49" s="1912"/>
      <c r="N49" s="1912"/>
      <c r="O49" s="1913"/>
      <c r="P49" s="1915"/>
      <c r="Q49" s="168"/>
    </row>
  </sheetData>
  <mergeCells count="16">
    <mergeCell ref="I2:J3"/>
    <mergeCell ref="K2:M3"/>
    <mergeCell ref="N2:N3"/>
    <mergeCell ref="O2:O3"/>
    <mergeCell ref="P2:Q3"/>
    <mergeCell ref="D2:F3"/>
    <mergeCell ref="A2:C3"/>
    <mergeCell ref="G2:G3"/>
    <mergeCell ref="H2:H3"/>
    <mergeCell ref="B8:B15"/>
    <mergeCell ref="B24:B31"/>
    <mergeCell ref="B39:B46"/>
    <mergeCell ref="L48:O49"/>
    <mergeCell ref="P48:P49"/>
    <mergeCell ref="L17:O18"/>
    <mergeCell ref="P17:P18"/>
  </mergeCells>
  <phoneticPr fontId="2"/>
  <printOptions horizontalCentered="1"/>
  <pageMargins left="0.59055118110236227" right="0.39370078740157483" top="0.78740157480314965" bottom="0.39370078740157483" header="0.51181102362204722" footer="0.51181102362204722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AAA64-E94A-4668-8FB7-8CFE57FCAF50}">
  <sheetPr transitionEvaluation="1" transitionEntry="1"/>
  <dimension ref="A1:M52"/>
  <sheetViews>
    <sheetView showGridLines="0" showZeros="0" topLeftCell="A13" workbookViewId="0">
      <selection activeCell="N46" sqref="N46"/>
    </sheetView>
  </sheetViews>
  <sheetFormatPr defaultColWidth="10.59765625" defaultRowHeight="14.4"/>
  <cols>
    <col min="1" max="1" width="0.69921875" customWidth="1"/>
    <col min="2" max="2" width="2.09765625" customWidth="1"/>
    <col min="3" max="4" width="0.69921875" customWidth="1"/>
    <col min="5" max="5" width="19.09765625" style="1493" customWidth="1"/>
    <col min="6" max="6" width="0.69921875" customWidth="1"/>
    <col min="7" max="7" width="11" customWidth="1"/>
    <col min="8" max="8" width="12.19921875" customWidth="1"/>
    <col min="9" max="9" width="9.3984375" customWidth="1"/>
    <col min="10" max="10" width="2.59765625" customWidth="1"/>
    <col min="11" max="11" width="0.69921875" customWidth="1"/>
    <col min="12" max="12" width="15" customWidth="1"/>
    <col min="13" max="13" width="2.19921875" customWidth="1"/>
  </cols>
  <sheetData>
    <row r="1" spans="1:13" ht="29.25" customHeight="1" thickBot="1">
      <c r="B1" s="62" t="s">
        <v>864</v>
      </c>
      <c r="C1" s="17"/>
      <c r="D1" s="2"/>
      <c r="E1" s="1491"/>
      <c r="F1" s="1"/>
      <c r="G1" s="1"/>
      <c r="H1" s="1"/>
      <c r="I1" s="1"/>
      <c r="J1" s="1"/>
    </row>
    <row r="2" spans="1:13" ht="15.75" customHeight="1">
      <c r="A2" s="1810" t="s">
        <v>139</v>
      </c>
      <c r="B2" s="1811"/>
      <c r="C2" s="1812"/>
      <c r="D2" s="1931" t="s">
        <v>357</v>
      </c>
      <c r="E2" s="1926"/>
      <c r="F2" s="1932"/>
      <c r="G2" s="1935" t="s">
        <v>833</v>
      </c>
      <c r="H2" s="1923" t="s">
        <v>834</v>
      </c>
      <c r="I2" s="1876" t="s">
        <v>574</v>
      </c>
      <c r="J2" s="1885"/>
      <c r="K2" s="1925" t="s">
        <v>835</v>
      </c>
      <c r="L2" s="1926"/>
      <c r="M2" s="1927"/>
    </row>
    <row r="3" spans="1:13" ht="15" customHeight="1">
      <c r="A3" s="1816"/>
      <c r="B3" s="1695"/>
      <c r="C3" s="1696"/>
      <c r="D3" s="1933"/>
      <c r="E3" s="1929"/>
      <c r="F3" s="1934"/>
      <c r="G3" s="1936"/>
      <c r="H3" s="1924"/>
      <c r="I3" s="1880"/>
      <c r="J3" s="1891"/>
      <c r="K3" s="1928"/>
      <c r="L3" s="1929"/>
      <c r="M3" s="1930"/>
    </row>
    <row r="4" spans="1:13" ht="16.5" customHeight="1">
      <c r="A4" s="1096"/>
      <c r="B4" s="949"/>
      <c r="C4" s="34"/>
      <c r="D4" s="110"/>
      <c r="E4" s="1492" t="s">
        <v>836</v>
      </c>
      <c r="F4" s="133"/>
      <c r="G4" s="1494"/>
      <c r="H4" s="55"/>
      <c r="I4" s="52"/>
      <c r="J4" s="480" t="s">
        <v>348</v>
      </c>
      <c r="K4" s="152"/>
      <c r="L4" s="1495">
        <f>ROUNDDOWN(H4*I4/1000,0)</f>
        <v>0</v>
      </c>
      <c r="M4" s="1603" t="s">
        <v>423</v>
      </c>
    </row>
    <row r="5" spans="1:13" ht="16.5" customHeight="1">
      <c r="A5" s="199"/>
      <c r="B5" s="475"/>
      <c r="C5" s="35"/>
      <c r="D5" s="1518"/>
      <c r="E5" s="1519" t="s">
        <v>837</v>
      </c>
      <c r="F5" s="1520"/>
      <c r="G5" s="1569"/>
      <c r="H5" s="1522"/>
      <c r="I5" s="1523"/>
      <c r="J5" s="1570" t="s">
        <v>348</v>
      </c>
      <c r="K5" s="1564"/>
      <c r="L5" s="1565">
        <f t="shared" ref="L5:L14" si="0">ROUNDDOWN(H5*I5/1000,0)</f>
        <v>0</v>
      </c>
      <c r="M5" s="1604" t="s">
        <v>423</v>
      </c>
    </row>
    <row r="6" spans="1:13" ht="16.5" customHeight="1">
      <c r="A6" s="199"/>
      <c r="B6" s="475">
        <v>51</v>
      </c>
      <c r="C6" s="35"/>
      <c r="D6" s="1518"/>
      <c r="E6" s="1519" t="s">
        <v>838</v>
      </c>
      <c r="F6" s="1520"/>
      <c r="G6" s="1569"/>
      <c r="H6" s="1522"/>
      <c r="I6" s="1523"/>
      <c r="J6" s="1570" t="s">
        <v>348</v>
      </c>
      <c r="K6" s="1564"/>
      <c r="L6" s="1565">
        <f t="shared" si="0"/>
        <v>0</v>
      </c>
      <c r="M6" s="1604" t="s">
        <v>423</v>
      </c>
    </row>
    <row r="7" spans="1:13" ht="16.5" customHeight="1">
      <c r="A7" s="1571"/>
      <c r="B7" s="772"/>
      <c r="C7" s="512"/>
      <c r="D7" s="1518"/>
      <c r="E7" s="1519" t="s">
        <v>839</v>
      </c>
      <c r="F7" s="1520"/>
      <c r="G7" s="1569"/>
      <c r="H7" s="1522"/>
      <c r="I7" s="1523"/>
      <c r="J7" s="1570" t="s">
        <v>348</v>
      </c>
      <c r="K7" s="1564"/>
      <c r="L7" s="1565">
        <f t="shared" si="0"/>
        <v>0</v>
      </c>
      <c r="M7" s="1604" t="s">
        <v>423</v>
      </c>
    </row>
    <row r="8" spans="1:13" ht="16.5" customHeight="1">
      <c r="A8" s="1571"/>
      <c r="B8" s="1919" t="s">
        <v>163</v>
      </c>
      <c r="C8" s="512"/>
      <c r="D8" s="1518"/>
      <c r="E8" s="1519" t="s">
        <v>866</v>
      </c>
      <c r="F8" s="1520"/>
      <c r="G8" s="1569"/>
      <c r="H8" s="1522"/>
      <c r="I8" s="1523"/>
      <c r="J8" s="1570" t="s">
        <v>348</v>
      </c>
      <c r="K8" s="1564"/>
      <c r="L8" s="1565">
        <f t="shared" si="0"/>
        <v>0</v>
      </c>
      <c r="M8" s="1604" t="s">
        <v>423</v>
      </c>
    </row>
    <row r="9" spans="1:13" ht="16.5" customHeight="1">
      <c r="A9" s="1571"/>
      <c r="B9" s="1919"/>
      <c r="C9" s="512"/>
      <c r="D9" s="1518"/>
      <c r="E9" s="1519" t="s">
        <v>840</v>
      </c>
      <c r="F9" s="1520"/>
      <c r="G9" s="1569"/>
      <c r="H9" s="1522"/>
      <c r="I9" s="1523"/>
      <c r="J9" s="1570" t="s">
        <v>348</v>
      </c>
      <c r="K9" s="1564"/>
      <c r="L9" s="1565">
        <f t="shared" si="0"/>
        <v>0</v>
      </c>
      <c r="M9" s="1604" t="s">
        <v>423</v>
      </c>
    </row>
    <row r="10" spans="1:13" ht="16.5" customHeight="1">
      <c r="A10" s="1571"/>
      <c r="B10" s="1919"/>
      <c r="C10" s="512"/>
      <c r="D10" s="1518"/>
      <c r="E10" s="1519" t="s">
        <v>841</v>
      </c>
      <c r="F10" s="1520"/>
      <c r="G10" s="1569"/>
      <c r="H10" s="1522"/>
      <c r="I10" s="1523"/>
      <c r="J10" s="1570" t="s">
        <v>348</v>
      </c>
      <c r="K10" s="1564"/>
      <c r="L10" s="1565">
        <f t="shared" si="0"/>
        <v>0</v>
      </c>
      <c r="M10" s="1604" t="s">
        <v>423</v>
      </c>
    </row>
    <row r="11" spans="1:13" ht="16.5" customHeight="1">
      <c r="A11" s="1571"/>
      <c r="B11" s="1919"/>
      <c r="C11" s="512"/>
      <c r="D11" s="1518"/>
      <c r="E11" s="1519" t="s">
        <v>842</v>
      </c>
      <c r="F11" s="1520"/>
      <c r="G11" s="1569"/>
      <c r="H11" s="1522"/>
      <c r="I11" s="1523"/>
      <c r="J11" s="1570" t="s">
        <v>348</v>
      </c>
      <c r="K11" s="1564"/>
      <c r="L11" s="1565">
        <f t="shared" si="0"/>
        <v>0</v>
      </c>
      <c r="M11" s="1604" t="s">
        <v>423</v>
      </c>
    </row>
    <row r="12" spans="1:13" ht="16.5" customHeight="1">
      <c r="A12" s="1571"/>
      <c r="B12" s="1919"/>
      <c r="C12" s="512"/>
      <c r="D12" s="1518"/>
      <c r="E12" s="1519" t="s">
        <v>843</v>
      </c>
      <c r="F12" s="1520"/>
      <c r="G12" s="1569"/>
      <c r="H12" s="1522"/>
      <c r="I12" s="1523"/>
      <c r="J12" s="1570" t="s">
        <v>348</v>
      </c>
      <c r="K12" s="1564"/>
      <c r="L12" s="1566">
        <f t="shared" si="0"/>
        <v>0</v>
      </c>
      <c r="M12" s="1604" t="s">
        <v>423</v>
      </c>
    </row>
    <row r="13" spans="1:13" ht="16.5" customHeight="1">
      <c r="A13" s="1571"/>
      <c r="B13" s="1919"/>
      <c r="C13" s="512"/>
      <c r="D13" s="1518"/>
      <c r="E13" s="1519" t="s">
        <v>186</v>
      </c>
      <c r="F13" s="1520"/>
      <c r="G13" s="1569"/>
      <c r="H13" s="1522"/>
      <c r="I13" s="1523"/>
      <c r="J13" s="1570" t="s">
        <v>348</v>
      </c>
      <c r="K13" s="1564"/>
      <c r="L13" s="1566">
        <f t="shared" si="0"/>
        <v>0</v>
      </c>
      <c r="M13" s="1604" t="s">
        <v>423</v>
      </c>
    </row>
    <row r="14" spans="1:13" ht="16.5" customHeight="1">
      <c r="A14" s="199"/>
      <c r="B14" s="475"/>
      <c r="C14" s="510"/>
      <c r="D14" s="1518"/>
      <c r="E14" s="1519" t="s">
        <v>186</v>
      </c>
      <c r="F14" s="1520"/>
      <c r="G14" s="1569"/>
      <c r="H14" s="1522"/>
      <c r="I14" s="1523"/>
      <c r="J14" s="1570" t="s">
        <v>348</v>
      </c>
      <c r="K14" s="1564"/>
      <c r="L14" s="1572">
        <f t="shared" si="0"/>
        <v>0</v>
      </c>
      <c r="M14" s="1604" t="s">
        <v>423</v>
      </c>
    </row>
    <row r="15" spans="1:13" ht="16.5" customHeight="1" thickBot="1">
      <c r="A15" s="1097"/>
      <c r="B15" s="1567"/>
      <c r="C15" s="1573"/>
      <c r="D15" s="1574"/>
      <c r="E15" s="1575" t="s">
        <v>844</v>
      </c>
      <c r="F15" s="1576"/>
      <c r="G15" s="1577"/>
      <c r="H15" s="1578"/>
      <c r="I15" s="1579"/>
      <c r="J15" s="1580" t="s">
        <v>348</v>
      </c>
      <c r="K15" s="1581"/>
      <c r="L15" s="1582">
        <f>SUM(L4:L14)</f>
        <v>0</v>
      </c>
      <c r="M15" s="1605" t="s">
        <v>423</v>
      </c>
    </row>
    <row r="16" spans="1:13" ht="10.5" customHeight="1" thickBot="1">
      <c r="A16" s="189"/>
      <c r="B16" s="29"/>
      <c r="C16" s="29"/>
      <c r="D16" s="29"/>
      <c r="E16" s="1553"/>
      <c r="F16" s="493"/>
      <c r="G16" s="497"/>
      <c r="H16" s="497"/>
      <c r="I16" s="493"/>
      <c r="J16" s="493"/>
      <c r="K16" s="29"/>
      <c r="L16" s="383"/>
      <c r="M16" s="383"/>
    </row>
    <row r="17" spans="1:13" ht="16.5" customHeight="1">
      <c r="A17" s="1205"/>
      <c r="B17" s="1554"/>
      <c r="C17" s="1555"/>
      <c r="D17" s="1556"/>
      <c r="E17" s="1557" t="s">
        <v>845</v>
      </c>
      <c r="F17" s="1558"/>
      <c r="G17" s="1559"/>
      <c r="H17" s="1560"/>
      <c r="I17" s="782"/>
      <c r="J17" s="1561" t="s">
        <v>348</v>
      </c>
      <c r="K17" s="1562"/>
      <c r="L17" s="1563">
        <f t="shared" ref="L17:L46" si="1">ROUNDDOWN(H17*I17/1000,0)</f>
        <v>0</v>
      </c>
      <c r="M17" s="1606" t="s">
        <v>423</v>
      </c>
    </row>
    <row r="18" spans="1:13" ht="16.5" customHeight="1">
      <c r="A18" s="199"/>
      <c r="B18" s="30"/>
      <c r="C18" s="35"/>
      <c r="D18" s="1518"/>
      <c r="E18" s="1519" t="s">
        <v>846</v>
      </c>
      <c r="F18" s="1520"/>
      <c r="G18" s="1521"/>
      <c r="H18" s="1522"/>
      <c r="I18" s="1523"/>
      <c r="J18" s="498" t="s">
        <v>348</v>
      </c>
      <c r="K18" s="1564"/>
      <c r="L18" s="1565">
        <f t="shared" si="1"/>
        <v>0</v>
      </c>
      <c r="M18" s="1607" t="s">
        <v>423</v>
      </c>
    </row>
    <row r="19" spans="1:13" ht="16.5" customHeight="1">
      <c r="A19" s="199"/>
      <c r="B19" s="475">
        <v>52</v>
      </c>
      <c r="C19" s="36"/>
      <c r="D19" s="1518"/>
      <c r="E19" s="1519" t="s">
        <v>428</v>
      </c>
      <c r="F19" s="1520"/>
      <c r="G19" s="1521"/>
      <c r="H19" s="1522"/>
      <c r="I19" s="1523"/>
      <c r="J19" s="498" t="s">
        <v>348</v>
      </c>
      <c r="K19" s="1564"/>
      <c r="L19" s="1565">
        <f t="shared" si="1"/>
        <v>0</v>
      </c>
      <c r="M19" s="1607" t="s">
        <v>423</v>
      </c>
    </row>
    <row r="20" spans="1:13" ht="16.5" customHeight="1">
      <c r="A20" s="199"/>
      <c r="B20" s="475"/>
      <c r="C20" s="35"/>
      <c r="D20" s="1518"/>
      <c r="E20" s="1519" t="s">
        <v>847</v>
      </c>
      <c r="F20" s="1520"/>
      <c r="G20" s="1521"/>
      <c r="H20" s="1522"/>
      <c r="I20" s="1523"/>
      <c r="J20" s="498" t="s">
        <v>348</v>
      </c>
      <c r="K20" s="1564"/>
      <c r="L20" s="1565">
        <f t="shared" si="1"/>
        <v>0</v>
      </c>
      <c r="M20" s="1607" t="s">
        <v>423</v>
      </c>
    </row>
    <row r="21" spans="1:13" ht="16.5" customHeight="1" thickBot="1">
      <c r="A21" s="199"/>
      <c r="B21" s="1794" t="s">
        <v>236</v>
      </c>
      <c r="C21" s="35"/>
      <c r="D21" s="1518"/>
      <c r="E21" s="1519" t="s">
        <v>817</v>
      </c>
      <c r="F21" s="1520"/>
      <c r="G21" s="1521"/>
      <c r="H21" s="1522"/>
      <c r="I21" s="1523"/>
      <c r="J21" s="498" t="s">
        <v>348</v>
      </c>
      <c r="K21" s="1564"/>
      <c r="L21" s="1565">
        <f t="shared" si="1"/>
        <v>0</v>
      </c>
      <c r="M21" s="1607" t="s">
        <v>423</v>
      </c>
    </row>
    <row r="22" spans="1:13" ht="16.5" customHeight="1" thickBot="1">
      <c r="A22" s="199"/>
      <c r="B22" s="1794"/>
      <c r="C22" s="30"/>
      <c r="D22" s="1509"/>
      <c r="E22" s="1510" t="s">
        <v>848</v>
      </c>
      <c r="F22" s="1511"/>
      <c r="G22" s="1512"/>
      <c r="H22" s="1513"/>
      <c r="I22" s="1514"/>
      <c r="J22" s="1515"/>
      <c r="K22" s="1516"/>
      <c r="L22" s="1517">
        <f>SUM(L17:L21)</f>
        <v>0</v>
      </c>
      <c r="M22" s="1608" t="s">
        <v>423</v>
      </c>
    </row>
    <row r="23" spans="1:13" ht="16.5" customHeight="1">
      <c r="A23" s="199"/>
      <c r="B23" s="1794"/>
      <c r="C23" s="36"/>
      <c r="D23" s="176"/>
      <c r="E23" s="1507" t="s">
        <v>867</v>
      </c>
      <c r="F23" s="96"/>
      <c r="G23" s="1497"/>
      <c r="H23" s="149"/>
      <c r="I23" s="203"/>
      <c r="J23" s="498" t="s">
        <v>348</v>
      </c>
      <c r="K23" s="1508"/>
      <c r="L23" s="1534">
        <f t="shared" si="1"/>
        <v>0</v>
      </c>
      <c r="M23" s="1609" t="s">
        <v>423</v>
      </c>
    </row>
    <row r="24" spans="1:13" ht="16.5" customHeight="1">
      <c r="A24" s="199"/>
      <c r="B24" s="1794"/>
      <c r="C24" s="36"/>
      <c r="D24" s="1518"/>
      <c r="E24" s="1519" t="s">
        <v>868</v>
      </c>
      <c r="F24" s="1520"/>
      <c r="G24" s="1521"/>
      <c r="H24" s="1522"/>
      <c r="I24" s="1523"/>
      <c r="J24" s="498" t="s">
        <v>348</v>
      </c>
      <c r="K24" s="1564"/>
      <c r="L24" s="1566">
        <f t="shared" si="1"/>
        <v>0</v>
      </c>
      <c r="M24" s="1607" t="s">
        <v>423</v>
      </c>
    </row>
    <row r="25" spans="1:13" ht="16.5" customHeight="1">
      <c r="A25" s="199"/>
      <c r="B25" s="1794"/>
      <c r="C25" s="36"/>
      <c r="D25" s="1518"/>
      <c r="E25" s="1519"/>
      <c r="F25" s="1520"/>
      <c r="G25" s="1521"/>
      <c r="H25" s="1522"/>
      <c r="I25" s="1523"/>
      <c r="J25" s="498" t="s">
        <v>348</v>
      </c>
      <c r="K25" s="1564"/>
      <c r="L25" s="1568">
        <f t="shared" si="1"/>
        <v>0</v>
      </c>
      <c r="M25" s="1607" t="s">
        <v>423</v>
      </c>
    </row>
    <row r="26" spans="1:13" ht="16.5" customHeight="1">
      <c r="A26" s="199"/>
      <c r="B26" s="1794"/>
      <c r="C26" s="36"/>
      <c r="D26" s="1518"/>
      <c r="E26" s="1519"/>
      <c r="F26" s="1520"/>
      <c r="G26" s="1521"/>
      <c r="H26" s="1522"/>
      <c r="I26" s="1523"/>
      <c r="J26" s="498" t="s">
        <v>348</v>
      </c>
      <c r="K26" s="1564"/>
      <c r="L26" s="1568">
        <f t="shared" si="1"/>
        <v>0</v>
      </c>
      <c r="M26" s="1607" t="s">
        <v>423</v>
      </c>
    </row>
    <row r="27" spans="1:13" ht="16.5" customHeight="1">
      <c r="A27" s="199"/>
      <c r="B27" s="1794"/>
      <c r="C27" s="36"/>
      <c r="D27" s="1518"/>
      <c r="E27" s="1519"/>
      <c r="F27" s="1520"/>
      <c r="G27" s="1521"/>
      <c r="H27" s="1522"/>
      <c r="I27" s="1523"/>
      <c r="J27" s="498" t="s">
        <v>348</v>
      </c>
      <c r="K27" s="1564"/>
      <c r="L27" s="1568">
        <f t="shared" si="1"/>
        <v>0</v>
      </c>
      <c r="M27" s="1607" t="s">
        <v>423</v>
      </c>
    </row>
    <row r="28" spans="1:13" ht="16.5" customHeight="1">
      <c r="A28" s="199"/>
      <c r="B28" s="475"/>
      <c r="C28" s="36"/>
      <c r="D28" s="1518"/>
      <c r="E28" s="1519"/>
      <c r="F28" s="1520"/>
      <c r="G28" s="1521"/>
      <c r="H28" s="1522"/>
      <c r="I28" s="1523"/>
      <c r="J28" s="498" t="s">
        <v>348</v>
      </c>
      <c r="K28" s="1505"/>
      <c r="L28" s="1506">
        <f t="shared" si="1"/>
        <v>0</v>
      </c>
      <c r="M28" s="1610" t="s">
        <v>423</v>
      </c>
    </row>
    <row r="29" spans="1:13" ht="16.5" customHeight="1">
      <c r="A29" s="199"/>
      <c r="B29" s="475"/>
      <c r="C29" s="36"/>
      <c r="D29" s="1518"/>
      <c r="E29" s="1499"/>
      <c r="F29" s="1520"/>
      <c r="G29" s="1521"/>
      <c r="H29" s="1522"/>
      <c r="I29" s="1523"/>
      <c r="J29" s="498" t="s">
        <v>348</v>
      </c>
      <c r="K29" s="1530"/>
      <c r="L29" s="1531">
        <f t="shared" si="1"/>
        <v>0</v>
      </c>
      <c r="M29" s="1611" t="s">
        <v>423</v>
      </c>
    </row>
    <row r="30" spans="1:13" ht="16.5" customHeight="1">
      <c r="A30" s="199"/>
      <c r="B30" s="475"/>
      <c r="C30" s="36"/>
      <c r="D30" s="1518"/>
      <c r="E30" s="1519"/>
      <c r="F30" s="1520"/>
      <c r="G30" s="1521"/>
      <c r="H30" s="1522"/>
      <c r="I30" s="1523"/>
      <c r="J30" s="498" t="s">
        <v>348</v>
      </c>
      <c r="K30" s="986"/>
      <c r="L30" s="1068">
        <f t="shared" ref="L30:L31" si="2">ROUNDDOWN(H30*I30/1000,0)</f>
        <v>0</v>
      </c>
      <c r="M30" s="1612" t="s">
        <v>423</v>
      </c>
    </row>
    <row r="31" spans="1:13" ht="16.5" customHeight="1">
      <c r="A31" s="199"/>
      <c r="B31" s="475"/>
      <c r="C31" s="36"/>
      <c r="D31" s="1518"/>
      <c r="E31" s="1519"/>
      <c r="F31" s="1520"/>
      <c r="G31" s="1521"/>
      <c r="H31" s="1522"/>
      <c r="I31" s="1523"/>
      <c r="J31" s="498" t="s">
        <v>348</v>
      </c>
      <c r="K31" s="1505"/>
      <c r="L31" s="1506">
        <f t="shared" si="2"/>
        <v>0</v>
      </c>
      <c r="M31" s="1610" t="s">
        <v>423</v>
      </c>
    </row>
    <row r="32" spans="1:13" ht="16.5" customHeight="1" thickBot="1">
      <c r="A32" s="199"/>
      <c r="B32" s="475"/>
      <c r="C32" s="36"/>
      <c r="D32" s="1498"/>
      <c r="E32" s="1499"/>
      <c r="F32" s="1500"/>
      <c r="G32" s="1501"/>
      <c r="H32" s="1502"/>
      <c r="I32" s="1503"/>
      <c r="J32" s="1504" t="s">
        <v>348</v>
      </c>
      <c r="K32" s="1505"/>
      <c r="L32" s="1506"/>
      <c r="M32" s="1610" t="s">
        <v>423</v>
      </c>
    </row>
    <row r="33" spans="1:13" ht="16.5" customHeight="1" thickBot="1">
      <c r="A33" s="199"/>
      <c r="B33" s="475"/>
      <c r="C33" s="30"/>
      <c r="D33" s="1524"/>
      <c r="E33" s="1525" t="s">
        <v>848</v>
      </c>
      <c r="F33" s="500"/>
      <c r="G33" s="1526"/>
      <c r="H33" s="1527"/>
      <c r="I33" s="301"/>
      <c r="J33" s="1528" t="s">
        <v>348</v>
      </c>
      <c r="K33" s="1524"/>
      <c r="L33" s="1529">
        <f>SUM(L23:L32)</f>
        <v>0</v>
      </c>
      <c r="M33" s="1613" t="s">
        <v>423</v>
      </c>
    </row>
    <row r="34" spans="1:13" ht="16.5" customHeight="1" thickBot="1">
      <c r="A34" s="1097"/>
      <c r="B34" s="1098"/>
      <c r="C34" s="1535"/>
      <c r="D34" s="1551"/>
      <c r="E34" s="1546" t="s">
        <v>850</v>
      </c>
      <c r="F34" s="1038"/>
      <c r="G34" s="1547"/>
      <c r="H34" s="1548"/>
      <c r="I34" s="1549"/>
      <c r="J34" s="1550" t="s">
        <v>348</v>
      </c>
      <c r="K34" s="1551"/>
      <c r="L34" s="1552">
        <f>L22+L33</f>
        <v>0</v>
      </c>
      <c r="M34" s="1614" t="s">
        <v>423</v>
      </c>
    </row>
    <row r="35" spans="1:13" ht="10.5" customHeight="1" thickBot="1">
      <c r="A35" s="162"/>
      <c r="B35" s="29"/>
      <c r="C35" s="29"/>
      <c r="D35" s="29"/>
      <c r="E35" s="1553"/>
      <c r="F35" s="493"/>
      <c r="G35" s="497"/>
      <c r="H35" s="497"/>
      <c r="I35" s="493"/>
      <c r="J35" s="493"/>
      <c r="K35" s="29"/>
      <c r="L35" s="383"/>
      <c r="M35" s="383"/>
    </row>
    <row r="36" spans="1:13" ht="16.5" customHeight="1">
      <c r="A36" s="1205"/>
      <c r="B36" s="1554"/>
      <c r="C36" s="1555"/>
      <c r="D36" s="1556"/>
      <c r="E36" s="1557" t="s">
        <v>852</v>
      </c>
      <c r="F36" s="1558"/>
      <c r="G36" s="1559"/>
      <c r="H36" s="1560"/>
      <c r="I36" s="782"/>
      <c r="J36" s="1561" t="s">
        <v>348</v>
      </c>
      <c r="K36" s="1562"/>
      <c r="L36" s="1563">
        <f t="shared" si="1"/>
        <v>0</v>
      </c>
      <c r="M36" s="1606" t="s">
        <v>423</v>
      </c>
    </row>
    <row r="37" spans="1:13" ht="16.5" customHeight="1">
      <c r="A37" s="199"/>
      <c r="B37" s="30"/>
      <c r="C37" s="35"/>
      <c r="D37" s="1518"/>
      <c r="E37" s="1519" t="s">
        <v>853</v>
      </c>
      <c r="F37" s="1520"/>
      <c r="G37" s="1521"/>
      <c r="H37" s="1522"/>
      <c r="I37" s="1523"/>
      <c r="J37" s="498" t="s">
        <v>348</v>
      </c>
      <c r="K37" s="1564"/>
      <c r="L37" s="1565">
        <f t="shared" si="1"/>
        <v>0</v>
      </c>
      <c r="M37" s="1607" t="s">
        <v>423</v>
      </c>
    </row>
    <row r="38" spans="1:13" ht="16.5" customHeight="1">
      <c r="A38" s="199"/>
      <c r="B38" s="475">
        <v>53</v>
      </c>
      <c r="C38" s="36"/>
      <c r="D38" s="1518"/>
      <c r="E38" s="1519" t="s">
        <v>854</v>
      </c>
      <c r="F38" s="1520"/>
      <c r="G38" s="1521"/>
      <c r="H38" s="1522"/>
      <c r="I38" s="1523"/>
      <c r="J38" s="498" t="s">
        <v>348</v>
      </c>
      <c r="K38" s="1564"/>
      <c r="L38" s="1565">
        <f t="shared" si="1"/>
        <v>0</v>
      </c>
      <c r="M38" s="1607" t="s">
        <v>423</v>
      </c>
    </row>
    <row r="39" spans="1:13" ht="16.5" customHeight="1">
      <c r="A39" s="199"/>
      <c r="B39" s="475"/>
      <c r="C39" s="35"/>
      <c r="D39" s="1518"/>
      <c r="E39" s="1519" t="s">
        <v>855</v>
      </c>
      <c r="F39" s="1520"/>
      <c r="G39" s="1521"/>
      <c r="H39" s="1522"/>
      <c r="I39" s="1523"/>
      <c r="J39" s="498" t="s">
        <v>348</v>
      </c>
      <c r="K39" s="1564"/>
      <c r="L39" s="1565">
        <f t="shared" si="1"/>
        <v>0</v>
      </c>
      <c r="M39" s="1607" t="s">
        <v>423</v>
      </c>
    </row>
    <row r="40" spans="1:13" ht="16.5" customHeight="1">
      <c r="A40" s="199"/>
      <c r="B40" s="1794" t="s">
        <v>851</v>
      </c>
      <c r="C40" s="35"/>
      <c r="D40" s="1518"/>
      <c r="E40" s="1519" t="s">
        <v>849</v>
      </c>
      <c r="F40" s="1520"/>
      <c r="G40" s="1521"/>
      <c r="H40" s="1522"/>
      <c r="I40" s="1523"/>
      <c r="J40" s="498" t="s">
        <v>348</v>
      </c>
      <c r="K40" s="1564"/>
      <c r="L40" s="1565">
        <f t="shared" si="1"/>
        <v>0</v>
      </c>
      <c r="M40" s="1607" t="s">
        <v>423</v>
      </c>
    </row>
    <row r="41" spans="1:13" ht="16.5" customHeight="1" thickBot="1">
      <c r="A41" s="199"/>
      <c r="B41" s="1794"/>
      <c r="C41" s="36"/>
      <c r="D41" s="1498"/>
      <c r="E41" s="1499"/>
      <c r="F41" s="1500"/>
      <c r="G41" s="1501"/>
      <c r="H41" s="1502"/>
      <c r="I41" s="1503"/>
      <c r="J41" s="1504" t="s">
        <v>348</v>
      </c>
      <c r="K41" s="1505"/>
      <c r="L41" s="1533">
        <f t="shared" si="1"/>
        <v>0</v>
      </c>
      <c r="M41" s="1610" t="s">
        <v>423</v>
      </c>
    </row>
    <row r="42" spans="1:13" ht="16.5" customHeight="1" thickBot="1">
      <c r="A42" s="199"/>
      <c r="B42" s="1794"/>
      <c r="C42" s="30"/>
      <c r="D42" s="1509"/>
      <c r="E42" s="1510" t="s">
        <v>848</v>
      </c>
      <c r="F42" s="1511"/>
      <c r="G42" s="1512"/>
      <c r="H42" s="1513"/>
      <c r="I42" s="1514"/>
      <c r="J42" s="1515" t="s">
        <v>348</v>
      </c>
      <c r="K42" s="1516"/>
      <c r="L42" s="1532">
        <f>SUM(L36:L41)</f>
        <v>0</v>
      </c>
      <c r="M42" s="1608" t="s">
        <v>423</v>
      </c>
    </row>
    <row r="43" spans="1:13" ht="16.5" customHeight="1">
      <c r="A43" s="199"/>
      <c r="B43" s="1794"/>
      <c r="C43" s="36"/>
      <c r="D43" s="176"/>
      <c r="E43" s="1507" t="s">
        <v>856</v>
      </c>
      <c r="F43" s="96"/>
      <c r="G43" s="1497"/>
      <c r="H43" s="149"/>
      <c r="I43" s="203"/>
      <c r="J43" s="498" t="s">
        <v>348</v>
      </c>
      <c r="K43" s="1508"/>
      <c r="L43" s="1534">
        <f>ROUNDDOWN(H43*I43/1000,0)</f>
        <v>0</v>
      </c>
      <c r="M43" s="1609" t="s">
        <v>423</v>
      </c>
    </row>
    <row r="44" spans="1:13" ht="16.5" customHeight="1">
      <c r="A44" s="199"/>
      <c r="B44" s="1794"/>
      <c r="C44" s="36"/>
      <c r="D44" s="1518"/>
      <c r="E44" s="1519" t="s">
        <v>857</v>
      </c>
      <c r="F44" s="1520"/>
      <c r="G44" s="1521"/>
      <c r="H44" s="1522"/>
      <c r="I44" s="1523"/>
      <c r="J44" s="498" t="s">
        <v>348</v>
      </c>
      <c r="K44" s="1564"/>
      <c r="L44" s="1566">
        <f t="shared" si="1"/>
        <v>0</v>
      </c>
      <c r="M44" s="1607" t="s">
        <v>423</v>
      </c>
    </row>
    <row r="45" spans="1:13" ht="16.5" customHeight="1">
      <c r="A45" s="199"/>
      <c r="B45" s="1794"/>
      <c r="C45" s="36"/>
      <c r="D45" s="1518"/>
      <c r="E45" s="1519" t="s">
        <v>858</v>
      </c>
      <c r="F45" s="1520"/>
      <c r="G45" s="1521"/>
      <c r="H45" s="1522"/>
      <c r="I45" s="1523"/>
      <c r="J45" s="498" t="s">
        <v>348</v>
      </c>
      <c r="K45" s="1564"/>
      <c r="L45" s="1566">
        <f t="shared" si="1"/>
        <v>0</v>
      </c>
      <c r="M45" s="1607" t="s">
        <v>423</v>
      </c>
    </row>
    <row r="46" spans="1:13" ht="16.5" customHeight="1">
      <c r="A46" s="199"/>
      <c r="B46" s="1794"/>
      <c r="C46" s="36"/>
      <c r="D46" s="1518"/>
      <c r="E46" s="1519" t="s">
        <v>859</v>
      </c>
      <c r="F46" s="1520"/>
      <c r="G46" s="1521"/>
      <c r="H46" s="1522"/>
      <c r="I46" s="1523"/>
      <c r="J46" s="498" t="s">
        <v>348</v>
      </c>
      <c r="K46" s="1564"/>
      <c r="L46" s="1566">
        <f t="shared" si="1"/>
        <v>0</v>
      </c>
      <c r="M46" s="1607" t="s">
        <v>423</v>
      </c>
    </row>
    <row r="47" spans="1:13" ht="16.5" customHeight="1" thickBot="1">
      <c r="A47" s="199"/>
      <c r="B47" s="1794"/>
      <c r="C47" s="36"/>
      <c r="D47" s="1518"/>
      <c r="E47" s="1519" t="s">
        <v>849</v>
      </c>
      <c r="F47" s="1520"/>
      <c r="G47" s="1521"/>
      <c r="H47" s="1522"/>
      <c r="I47" s="1523"/>
      <c r="J47" s="498" t="s">
        <v>348</v>
      </c>
      <c r="K47" s="1564"/>
      <c r="L47" s="1566">
        <f t="shared" ref="L47" si="3">ROUNDDOWN(H47*I47/1000,0)</f>
        <v>0</v>
      </c>
      <c r="M47" s="1607" t="s">
        <v>423</v>
      </c>
    </row>
    <row r="48" spans="1:13" ht="16.5" customHeight="1" thickBot="1">
      <c r="A48" s="199"/>
      <c r="B48" s="475"/>
      <c r="C48" s="30"/>
      <c r="D48" s="1536"/>
      <c r="E48" s="1537" t="s">
        <v>848</v>
      </c>
      <c r="F48" s="1538"/>
      <c r="G48" s="1539"/>
      <c r="H48" s="1540"/>
      <c r="I48" s="1541"/>
      <c r="J48" s="1542" t="s">
        <v>348</v>
      </c>
      <c r="K48" s="1543"/>
      <c r="L48" s="1544">
        <f>SUM(L43:L47)</f>
        <v>0</v>
      </c>
      <c r="M48" s="1615" t="s">
        <v>423</v>
      </c>
    </row>
    <row r="49" spans="1:13" ht="16.5" customHeight="1" thickBot="1">
      <c r="A49" s="1097"/>
      <c r="B49" s="1098"/>
      <c r="C49" s="1567"/>
      <c r="D49" s="1545"/>
      <c r="E49" s="1546" t="s">
        <v>850</v>
      </c>
      <c r="F49" s="1038"/>
      <c r="G49" s="1547"/>
      <c r="H49" s="1548"/>
      <c r="I49" s="1549"/>
      <c r="J49" s="1550" t="s">
        <v>348</v>
      </c>
      <c r="K49" s="1551"/>
      <c r="L49" s="1552">
        <f>L42+L48</f>
        <v>0</v>
      </c>
      <c r="M49" s="1614" t="s">
        <v>423</v>
      </c>
    </row>
    <row r="50" spans="1:13">
      <c r="E50" s="1496"/>
    </row>
    <row r="51" spans="1:13">
      <c r="E51" s="1496"/>
    </row>
    <row r="52" spans="1:13">
      <c r="E52" s="1496"/>
    </row>
  </sheetData>
  <mergeCells count="9">
    <mergeCell ref="H2:H3"/>
    <mergeCell ref="I2:J3"/>
    <mergeCell ref="K2:M3"/>
    <mergeCell ref="B21:B27"/>
    <mergeCell ref="B40:B47"/>
    <mergeCell ref="B8:B13"/>
    <mergeCell ref="A2:C3"/>
    <mergeCell ref="D2:F3"/>
    <mergeCell ref="G2:G3"/>
  </mergeCells>
  <phoneticPr fontId="19"/>
  <printOptions horizontalCentered="1"/>
  <pageMargins left="0.39370078740157483" right="0.39370078740157483" top="0.39370078740157483" bottom="0.39370078740157483" header="0.51181102362204722" footer="0.51181102362204722"/>
  <pageSetup paperSize="9" scale="105" orientation="portrait" horizontalDpi="4294967293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transitionEntry="1"/>
  <dimension ref="A1:Q23"/>
  <sheetViews>
    <sheetView showGridLines="0" showZeros="0" topLeftCell="A16" workbookViewId="0">
      <selection activeCell="R15" sqref="R15"/>
    </sheetView>
  </sheetViews>
  <sheetFormatPr defaultColWidth="10.59765625" defaultRowHeight="14.4"/>
  <cols>
    <col min="1" max="1" width="0.69921875" customWidth="1"/>
    <col min="2" max="2" width="2.09765625" customWidth="1"/>
    <col min="3" max="4" width="0.69921875" customWidth="1"/>
    <col min="5" max="5" width="12.3984375" customWidth="1"/>
    <col min="6" max="6" width="0.69921875" customWidth="1"/>
    <col min="7" max="7" width="8" customWidth="1"/>
    <col min="8" max="8" width="9.5" customWidth="1"/>
    <col min="9" max="9" width="7.3984375" customWidth="1"/>
    <col min="10" max="10" width="2.59765625" customWidth="1"/>
    <col min="11" max="11" width="0.69921875" customWidth="1"/>
    <col min="12" max="12" width="12.3984375" customWidth="1"/>
    <col min="13" max="13" width="0.69921875" customWidth="1"/>
    <col min="14" max="14" width="8" customWidth="1"/>
    <col min="15" max="15" width="9.5" customWidth="1"/>
    <col min="16" max="16" width="7.3984375" customWidth="1"/>
    <col min="17" max="17" width="2.59765625" customWidth="1"/>
  </cols>
  <sheetData>
    <row r="1" spans="1:17" ht="38.25" customHeight="1" thickBot="1">
      <c r="B1" s="62" t="s">
        <v>367</v>
      </c>
      <c r="C1" s="17"/>
      <c r="D1" s="2"/>
      <c r="E1" s="1"/>
      <c r="F1" s="1"/>
      <c r="G1" s="1"/>
      <c r="H1" s="1"/>
      <c r="I1" s="1"/>
      <c r="J1" s="1"/>
    </row>
    <row r="2" spans="1:17" ht="18.75" customHeight="1">
      <c r="A2" s="1717" t="s">
        <v>139</v>
      </c>
      <c r="B2" s="1743"/>
      <c r="C2" s="1744"/>
      <c r="D2" s="1805" t="s">
        <v>357</v>
      </c>
      <c r="E2" s="1713"/>
      <c r="F2" s="1714"/>
      <c r="G2" s="1709" t="s">
        <v>368</v>
      </c>
      <c r="H2" s="1917" t="s">
        <v>459</v>
      </c>
      <c r="I2" s="1666" t="s">
        <v>360</v>
      </c>
      <c r="J2" s="1667"/>
      <c r="K2" s="1920" t="s">
        <v>357</v>
      </c>
      <c r="L2" s="1713"/>
      <c r="M2" s="1713"/>
      <c r="N2" s="1709" t="s">
        <v>368</v>
      </c>
      <c r="O2" s="1917" t="s">
        <v>459</v>
      </c>
      <c r="P2" s="1666" t="s">
        <v>360</v>
      </c>
      <c r="Q2" s="1760"/>
    </row>
    <row r="3" spans="1:17" ht="17.25" customHeight="1">
      <c r="A3" s="1718"/>
      <c r="B3" s="1698"/>
      <c r="C3" s="1699"/>
      <c r="D3" s="1916"/>
      <c r="E3" s="1715"/>
      <c r="F3" s="1716"/>
      <c r="G3" s="1710"/>
      <c r="H3" s="1918"/>
      <c r="I3" s="1677"/>
      <c r="J3" s="1721"/>
      <c r="K3" s="1921"/>
      <c r="L3" s="1715"/>
      <c r="M3" s="1715"/>
      <c r="N3" s="1710"/>
      <c r="O3" s="1918"/>
      <c r="P3" s="1677"/>
      <c r="Q3" s="1922"/>
    </row>
    <row r="4" spans="1:17" ht="36.75" customHeight="1">
      <c r="A4" s="186"/>
      <c r="B4" s="33"/>
      <c r="C4" s="34"/>
      <c r="D4" s="110"/>
      <c r="E4" s="477"/>
      <c r="F4" s="133"/>
      <c r="G4" s="478"/>
      <c r="H4" s="55"/>
      <c r="I4" s="52">
        <f>G4*H4/1000</f>
        <v>0</v>
      </c>
      <c r="J4" s="480" t="s">
        <v>361</v>
      </c>
      <c r="K4" s="152"/>
      <c r="L4" s="330"/>
      <c r="M4" s="133"/>
      <c r="N4" s="332"/>
      <c r="O4" s="55"/>
      <c r="P4" s="52">
        <f>N4*O4/1000</f>
        <v>0</v>
      </c>
      <c r="Q4" s="482" t="s">
        <v>361</v>
      </c>
    </row>
    <row r="5" spans="1:17" ht="36.75" customHeight="1">
      <c r="A5" s="189"/>
      <c r="B5" s="475">
        <v>53</v>
      </c>
      <c r="C5" s="35"/>
      <c r="D5" s="111"/>
      <c r="E5" s="97"/>
      <c r="F5" s="98"/>
      <c r="G5" s="479"/>
      <c r="H5" s="56"/>
      <c r="I5" s="780">
        <f t="shared" ref="I5:I14" si="0">G5*H5/1000</f>
        <v>0</v>
      </c>
      <c r="J5" s="481" t="s">
        <v>361</v>
      </c>
      <c r="K5" s="153"/>
      <c r="L5" s="331"/>
      <c r="M5" s="98"/>
      <c r="N5" s="333"/>
      <c r="O5" s="56"/>
      <c r="P5" s="780">
        <f t="shared" ref="P5:P12" si="1">N5*O5/1000</f>
        <v>0</v>
      </c>
      <c r="Q5" s="483" t="s">
        <v>361</v>
      </c>
    </row>
    <row r="6" spans="1:17" ht="36.75" customHeight="1">
      <c r="A6" s="189"/>
      <c r="B6" s="475"/>
      <c r="C6" s="35"/>
      <c r="D6" s="111"/>
      <c r="E6" s="97"/>
      <c r="F6" s="98"/>
      <c r="G6" s="479"/>
      <c r="H6" s="56"/>
      <c r="I6" s="780">
        <f t="shared" si="0"/>
        <v>0</v>
      </c>
      <c r="J6" s="481" t="s">
        <v>361</v>
      </c>
      <c r="K6" s="153"/>
      <c r="L6" s="331"/>
      <c r="M6" s="98"/>
      <c r="N6" s="333"/>
      <c r="O6" s="56"/>
      <c r="P6" s="780">
        <f t="shared" si="1"/>
        <v>0</v>
      </c>
      <c r="Q6" s="483" t="s">
        <v>361</v>
      </c>
    </row>
    <row r="7" spans="1:17" ht="36.75" customHeight="1">
      <c r="A7" s="511"/>
      <c r="B7" s="1919" t="s">
        <v>237</v>
      </c>
      <c r="C7" s="512"/>
      <c r="D7" s="111"/>
      <c r="E7" s="516"/>
      <c r="F7" s="98"/>
      <c r="G7" s="479"/>
      <c r="H7" s="56"/>
      <c r="I7" s="780">
        <f t="shared" si="0"/>
        <v>0</v>
      </c>
      <c r="J7" s="481" t="s">
        <v>361</v>
      </c>
      <c r="K7" s="153"/>
      <c r="L7" s="331"/>
      <c r="M7" s="98"/>
      <c r="N7" s="333"/>
      <c r="O7" s="56"/>
      <c r="P7" s="780">
        <f t="shared" si="1"/>
        <v>0</v>
      </c>
      <c r="Q7" s="483" t="s">
        <v>361</v>
      </c>
    </row>
    <row r="8" spans="1:17" ht="36.75" customHeight="1">
      <c r="A8" s="511"/>
      <c r="B8" s="1919"/>
      <c r="C8" s="512"/>
      <c r="D8" s="111"/>
      <c r="E8" s="97"/>
      <c r="F8" s="98"/>
      <c r="G8" s="479"/>
      <c r="H8" s="56"/>
      <c r="I8" s="780">
        <f t="shared" si="0"/>
        <v>0</v>
      </c>
      <c r="J8" s="481" t="s">
        <v>361</v>
      </c>
      <c r="K8" s="153"/>
      <c r="L8" s="331"/>
      <c r="M8" s="98"/>
      <c r="N8" s="333"/>
      <c r="O8" s="56"/>
      <c r="P8" s="780">
        <f t="shared" si="1"/>
        <v>0</v>
      </c>
      <c r="Q8" s="483" t="s">
        <v>361</v>
      </c>
    </row>
    <row r="9" spans="1:17" ht="36.75" customHeight="1">
      <c r="A9" s="511"/>
      <c r="B9" s="1919"/>
      <c r="C9" s="512"/>
      <c r="D9" s="111"/>
      <c r="E9" s="97"/>
      <c r="F9" s="98"/>
      <c r="G9" s="479"/>
      <c r="H9" s="56"/>
      <c r="I9" s="780">
        <f t="shared" si="0"/>
        <v>0</v>
      </c>
      <c r="J9" s="481" t="s">
        <v>361</v>
      </c>
      <c r="K9" s="153"/>
      <c r="L9" s="331"/>
      <c r="M9" s="98"/>
      <c r="N9" s="333"/>
      <c r="O9" s="56"/>
      <c r="P9" s="780">
        <f t="shared" si="1"/>
        <v>0</v>
      </c>
      <c r="Q9" s="483" t="s">
        <v>361</v>
      </c>
    </row>
    <row r="10" spans="1:17" ht="36.75" customHeight="1">
      <c r="A10" s="511"/>
      <c r="B10" s="1919"/>
      <c r="C10" s="512"/>
      <c r="D10" s="111"/>
      <c r="E10" s="97"/>
      <c r="F10" s="98"/>
      <c r="G10" s="479"/>
      <c r="H10" s="56"/>
      <c r="I10" s="780">
        <f t="shared" si="0"/>
        <v>0</v>
      </c>
      <c r="J10" s="481" t="s">
        <v>361</v>
      </c>
      <c r="K10" s="153"/>
      <c r="L10" s="331"/>
      <c r="M10" s="98"/>
      <c r="N10" s="333"/>
      <c r="O10" s="56"/>
      <c r="P10" s="780">
        <f t="shared" si="1"/>
        <v>0</v>
      </c>
      <c r="Q10" s="483" t="s">
        <v>361</v>
      </c>
    </row>
    <row r="11" spans="1:17" ht="36.75" customHeight="1">
      <c r="A11" s="511"/>
      <c r="B11" s="1919"/>
      <c r="C11" s="512"/>
      <c r="D11" s="111"/>
      <c r="E11" s="97"/>
      <c r="F11" s="98"/>
      <c r="G11" s="479"/>
      <c r="H11" s="56"/>
      <c r="I11" s="780">
        <f t="shared" si="0"/>
        <v>0</v>
      </c>
      <c r="J11" s="481" t="s">
        <v>361</v>
      </c>
      <c r="K11" s="153"/>
      <c r="L11" s="331"/>
      <c r="M11" s="98"/>
      <c r="N11" s="333"/>
      <c r="O11" s="56"/>
      <c r="P11" s="780">
        <f t="shared" si="1"/>
        <v>0</v>
      </c>
      <c r="Q11" s="483" t="s">
        <v>361</v>
      </c>
    </row>
    <row r="12" spans="1:17" ht="36.75" customHeight="1">
      <c r="A12" s="511"/>
      <c r="B12" s="1919"/>
      <c r="C12" s="512"/>
      <c r="D12" s="111"/>
      <c r="E12" s="97"/>
      <c r="F12" s="98"/>
      <c r="G12" s="479"/>
      <c r="H12" s="56"/>
      <c r="I12" s="780">
        <f t="shared" si="0"/>
        <v>0</v>
      </c>
      <c r="J12" s="481" t="s">
        <v>361</v>
      </c>
      <c r="K12" s="980"/>
      <c r="L12" s="981"/>
      <c r="M12" s="982"/>
      <c r="N12" s="983"/>
      <c r="O12" s="984"/>
      <c r="P12" s="812">
        <f t="shared" si="1"/>
        <v>0</v>
      </c>
      <c r="Q12" s="985" t="s">
        <v>361</v>
      </c>
    </row>
    <row r="13" spans="1:17" ht="36.75" customHeight="1" thickBot="1">
      <c r="A13" s="189"/>
      <c r="B13" s="29"/>
      <c r="C13" s="35"/>
      <c r="D13" s="318"/>
      <c r="E13" s="485"/>
      <c r="F13" s="502"/>
      <c r="G13" s="503"/>
      <c r="H13" s="503"/>
      <c r="I13" s="781">
        <f t="shared" si="0"/>
        <v>0</v>
      </c>
      <c r="J13" s="777" t="s">
        <v>361</v>
      </c>
      <c r="K13" s="976"/>
      <c r="L13" s="977" t="s">
        <v>365</v>
      </c>
      <c r="M13" s="978"/>
      <c r="N13" s="1035"/>
      <c r="O13" s="1035"/>
      <c r="P13" s="1584">
        <f>'内訳(肥料・農薬・種苗・資材)'!L42</f>
        <v>0</v>
      </c>
      <c r="Q13" s="979" t="s">
        <v>361</v>
      </c>
    </row>
    <row r="14" spans="1:17" ht="36.75" customHeight="1">
      <c r="A14" s="204"/>
      <c r="B14" s="101"/>
      <c r="C14" s="119"/>
      <c r="D14" s="125"/>
      <c r="E14" s="517"/>
      <c r="F14" s="96"/>
      <c r="G14" s="335"/>
      <c r="H14" s="149"/>
      <c r="I14" s="782">
        <f t="shared" si="0"/>
        <v>0</v>
      </c>
      <c r="J14" s="498" t="s">
        <v>361</v>
      </c>
      <c r="K14" s="513"/>
      <c r="L14" s="514"/>
      <c r="M14" s="126"/>
      <c r="N14" s="515"/>
      <c r="O14" s="79"/>
      <c r="P14" s="1585">
        <f t="shared" ref="P14" si="2">N14*O14/1000</f>
        <v>0</v>
      </c>
      <c r="Q14" s="492" t="s">
        <v>361</v>
      </c>
    </row>
    <row r="15" spans="1:17" ht="36.75" customHeight="1">
      <c r="A15" s="189"/>
      <c r="B15" s="770">
        <v>53</v>
      </c>
      <c r="C15" s="35"/>
      <c r="D15" s="111"/>
      <c r="E15" s="97"/>
      <c r="F15" s="98"/>
      <c r="G15" s="334"/>
      <c r="H15" s="56"/>
      <c r="I15" s="780">
        <f>G15*H15/1000</f>
        <v>0</v>
      </c>
      <c r="J15" s="498" t="s">
        <v>361</v>
      </c>
      <c r="K15" s="153"/>
      <c r="L15" s="331"/>
      <c r="M15" s="98"/>
      <c r="N15" s="333"/>
      <c r="O15" s="56"/>
      <c r="P15" s="1586">
        <f>N15*O15/1000</f>
        <v>0</v>
      </c>
      <c r="Q15" s="483" t="s">
        <v>361</v>
      </c>
    </row>
    <row r="16" spans="1:17" ht="36.75" customHeight="1">
      <c r="A16" s="189"/>
      <c r="B16" s="1794" t="s">
        <v>370</v>
      </c>
      <c r="C16" s="36"/>
      <c r="D16" s="111"/>
      <c r="E16" s="97"/>
      <c r="F16" s="98"/>
      <c r="G16" s="334"/>
      <c r="H16" s="56"/>
      <c r="I16" s="780">
        <f t="shared" ref="I16:I23" si="3">G16*H16/1000</f>
        <v>0</v>
      </c>
      <c r="J16" s="498" t="s">
        <v>361</v>
      </c>
      <c r="K16" s="153"/>
      <c r="L16" s="331"/>
      <c r="M16" s="98"/>
      <c r="N16" s="333"/>
      <c r="O16" s="56"/>
      <c r="P16" s="1586">
        <f t="shared" ref="P16:P21" si="4">N16*O16/1000</f>
        <v>0</v>
      </c>
      <c r="Q16" s="483" t="s">
        <v>361</v>
      </c>
    </row>
    <row r="17" spans="1:17" ht="36.75" customHeight="1">
      <c r="A17" s="189"/>
      <c r="B17" s="1794"/>
      <c r="C17" s="35"/>
      <c r="D17" s="111"/>
      <c r="E17" s="97"/>
      <c r="F17" s="98"/>
      <c r="G17" s="334"/>
      <c r="H17" s="56"/>
      <c r="I17" s="780">
        <f t="shared" si="3"/>
        <v>0</v>
      </c>
      <c r="J17" s="498" t="s">
        <v>361</v>
      </c>
      <c r="K17" s="153"/>
      <c r="L17" s="331"/>
      <c r="M17" s="98"/>
      <c r="N17" s="333"/>
      <c r="O17" s="56"/>
      <c r="P17" s="1586">
        <f t="shared" si="4"/>
        <v>0</v>
      </c>
      <c r="Q17" s="483" t="s">
        <v>361</v>
      </c>
    </row>
    <row r="18" spans="1:17" ht="36.75" customHeight="1">
      <c r="A18" s="189"/>
      <c r="B18" s="1794"/>
      <c r="C18" s="35"/>
      <c r="D18" s="111"/>
      <c r="E18" s="97"/>
      <c r="F18" s="98"/>
      <c r="G18" s="334"/>
      <c r="H18" s="56"/>
      <c r="I18" s="780">
        <f t="shared" si="3"/>
        <v>0</v>
      </c>
      <c r="J18" s="498" t="s">
        <v>361</v>
      </c>
      <c r="K18" s="153"/>
      <c r="L18" s="331"/>
      <c r="M18" s="98"/>
      <c r="N18" s="333"/>
      <c r="O18" s="56"/>
      <c r="P18" s="1586">
        <f t="shared" si="4"/>
        <v>0</v>
      </c>
      <c r="Q18" s="483" t="s">
        <v>361</v>
      </c>
    </row>
    <row r="19" spans="1:17" ht="36.75" customHeight="1">
      <c r="A19" s="189"/>
      <c r="B19" s="1794"/>
      <c r="C19" s="36"/>
      <c r="D19" s="318"/>
      <c r="E19" s="97"/>
      <c r="F19" s="98"/>
      <c r="G19" s="334"/>
      <c r="H19" s="305"/>
      <c r="I19" s="780">
        <f t="shared" si="3"/>
        <v>0</v>
      </c>
      <c r="J19" s="498" t="s">
        <v>361</v>
      </c>
      <c r="K19" s="153"/>
      <c r="L19" s="331"/>
      <c r="M19" s="98"/>
      <c r="N19" s="333"/>
      <c r="O19" s="56"/>
      <c r="P19" s="1586">
        <f t="shared" si="4"/>
        <v>0</v>
      </c>
      <c r="Q19" s="483" t="s">
        <v>361</v>
      </c>
    </row>
    <row r="20" spans="1:17" ht="36.75" customHeight="1">
      <c r="A20" s="189"/>
      <c r="B20" s="1794"/>
      <c r="C20" s="36"/>
      <c r="D20" s="111"/>
      <c r="E20" s="505"/>
      <c r="F20" s="484"/>
      <c r="G20" s="506"/>
      <c r="H20" s="56"/>
      <c r="I20" s="780">
        <f t="shared" si="3"/>
        <v>0</v>
      </c>
      <c r="J20" s="498" t="s">
        <v>361</v>
      </c>
      <c r="K20" s="153"/>
      <c r="L20" s="331"/>
      <c r="M20" s="98"/>
      <c r="N20" s="333"/>
      <c r="O20" s="56"/>
      <c r="P20" s="1586">
        <f t="shared" si="4"/>
        <v>0</v>
      </c>
      <c r="Q20" s="483" t="s">
        <v>361</v>
      </c>
    </row>
    <row r="21" spans="1:17" ht="36.75" customHeight="1">
      <c r="A21" s="189"/>
      <c r="B21" s="1794"/>
      <c r="C21" s="36"/>
      <c r="D21" s="111"/>
      <c r="E21" s="97"/>
      <c r="F21" s="98"/>
      <c r="G21" s="334"/>
      <c r="H21" s="56"/>
      <c r="I21" s="780">
        <f t="shared" si="3"/>
        <v>0</v>
      </c>
      <c r="J21" s="498" t="s">
        <v>361</v>
      </c>
      <c r="K21" s="980"/>
      <c r="L21" s="981"/>
      <c r="M21" s="982"/>
      <c r="N21" s="983"/>
      <c r="O21" s="984"/>
      <c r="P21" s="1587">
        <f t="shared" si="4"/>
        <v>0</v>
      </c>
      <c r="Q21" s="985" t="s">
        <v>361</v>
      </c>
    </row>
    <row r="22" spans="1:17" ht="36.75" customHeight="1" thickBot="1">
      <c r="A22" s="189"/>
      <c r="B22" s="475"/>
      <c r="C22" s="36"/>
      <c r="D22" s="111"/>
      <c r="E22" s="97"/>
      <c r="F22" s="98"/>
      <c r="G22" s="334"/>
      <c r="H22" s="56"/>
      <c r="I22" s="780">
        <f t="shared" si="3"/>
        <v>0</v>
      </c>
      <c r="J22" s="498" t="s">
        <v>361</v>
      </c>
      <c r="K22" s="986"/>
      <c r="L22" s="383" t="s">
        <v>365</v>
      </c>
      <c r="M22" s="493"/>
      <c r="N22" s="1036"/>
      <c r="O22" s="1037"/>
      <c r="P22" s="1588">
        <f>'内訳(肥料・農薬・種苗・資材)'!L48</f>
        <v>0</v>
      </c>
      <c r="Q22" s="498" t="s">
        <v>361</v>
      </c>
    </row>
    <row r="23" spans="1:17" ht="36.75" customHeight="1" thickBot="1">
      <c r="A23" s="196"/>
      <c r="B23" s="507"/>
      <c r="C23" s="120"/>
      <c r="D23" s="100"/>
      <c r="E23" s="508"/>
      <c r="F23" s="476"/>
      <c r="G23" s="509"/>
      <c r="H23" s="21"/>
      <c r="I23" s="781">
        <f t="shared" si="3"/>
        <v>0</v>
      </c>
      <c r="J23" s="777" t="s">
        <v>361</v>
      </c>
      <c r="K23" s="518"/>
      <c r="L23" s="1937" t="s">
        <v>371</v>
      </c>
      <c r="M23" s="1937"/>
      <c r="N23" s="1937"/>
      <c r="O23" s="1938"/>
      <c r="P23" s="1589">
        <f>'内訳(肥料・農薬・種苗・資材)'!L49</f>
        <v>0</v>
      </c>
      <c r="Q23" s="519" t="s">
        <v>361</v>
      </c>
    </row>
  </sheetData>
  <mergeCells count="12">
    <mergeCell ref="L23:O23"/>
    <mergeCell ref="N2:N3"/>
    <mergeCell ref="O2:O3"/>
    <mergeCell ref="P2:Q3"/>
    <mergeCell ref="B7:B12"/>
    <mergeCell ref="A2:C3"/>
    <mergeCell ref="D2:F3"/>
    <mergeCell ref="G2:G3"/>
    <mergeCell ref="H2:H3"/>
    <mergeCell ref="I2:J3"/>
    <mergeCell ref="K2:M3"/>
    <mergeCell ref="B16:B21"/>
  </mergeCells>
  <phoneticPr fontId="19"/>
  <printOptions horizontalCentered="1"/>
  <pageMargins left="0.59055118110236227" right="0.39370078740157483" top="0.78740157480314965" bottom="0.39370078740157483" header="0.51181102362204722" footer="0.51181102362204722"/>
  <pageSetup paperSize="9" orientation="portrait" horizontalDpi="4294967293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transitionEntry="1"/>
  <dimension ref="A1:N80"/>
  <sheetViews>
    <sheetView showGridLines="0" workbookViewId="0">
      <selection activeCell="K39" sqref="K39"/>
    </sheetView>
  </sheetViews>
  <sheetFormatPr defaultColWidth="10.59765625" defaultRowHeight="14.4"/>
  <cols>
    <col min="1" max="1" width="0.69921875" customWidth="1"/>
    <col min="2" max="2" width="2.5" customWidth="1"/>
    <col min="3" max="4" width="0.69921875" customWidth="1"/>
    <col min="5" max="5" width="17.19921875" customWidth="1"/>
    <col min="6" max="6" width="0.69921875" customWidth="1"/>
    <col min="7" max="8" width="7.3984375" customWidth="1"/>
    <col min="9" max="9" width="5.8984375" customWidth="1"/>
    <col min="10" max="10" width="9.5" customWidth="1"/>
    <col min="11" max="11" width="11.8984375" customWidth="1"/>
    <col min="12" max="12" width="4.19921875" customWidth="1"/>
    <col min="13" max="13" width="11.8984375" customWidth="1"/>
    <col min="14" max="14" width="4.19921875" customWidth="1"/>
    <col min="15" max="15" width="3" customWidth="1"/>
    <col min="261" max="261" width="0.69921875" customWidth="1"/>
    <col min="262" max="262" width="2.5" customWidth="1"/>
    <col min="263" max="264" width="0.69921875" customWidth="1"/>
    <col min="265" max="265" width="22" customWidth="1"/>
    <col min="266" max="266" width="0.69921875" customWidth="1"/>
    <col min="267" max="267" width="3.09765625" customWidth="1"/>
    <col min="268" max="268" width="12.69921875" customWidth="1"/>
    <col min="269" max="269" width="13" customWidth="1"/>
    <col min="270" max="270" width="15.59765625" customWidth="1"/>
    <col min="271" max="271" width="3" customWidth="1"/>
    <col min="517" max="517" width="0.69921875" customWidth="1"/>
    <col min="518" max="518" width="2.5" customWidth="1"/>
    <col min="519" max="520" width="0.69921875" customWidth="1"/>
    <col min="521" max="521" width="22" customWidth="1"/>
    <col min="522" max="522" width="0.69921875" customWidth="1"/>
    <col min="523" max="523" width="3.09765625" customWidth="1"/>
    <col min="524" max="524" width="12.69921875" customWidth="1"/>
    <col min="525" max="525" width="13" customWidth="1"/>
    <col min="526" max="526" width="15.59765625" customWidth="1"/>
    <col min="527" max="527" width="3" customWidth="1"/>
    <col min="773" max="773" width="0.69921875" customWidth="1"/>
    <col min="774" max="774" width="2.5" customWidth="1"/>
    <col min="775" max="776" width="0.69921875" customWidth="1"/>
    <col min="777" max="777" width="22" customWidth="1"/>
    <col min="778" max="778" width="0.69921875" customWidth="1"/>
    <col min="779" max="779" width="3.09765625" customWidth="1"/>
    <col min="780" max="780" width="12.69921875" customWidth="1"/>
    <col min="781" max="781" width="13" customWidth="1"/>
    <col min="782" max="782" width="15.59765625" customWidth="1"/>
    <col min="783" max="783" width="3" customWidth="1"/>
    <col min="1029" max="1029" width="0.69921875" customWidth="1"/>
    <col min="1030" max="1030" width="2.5" customWidth="1"/>
    <col min="1031" max="1032" width="0.69921875" customWidth="1"/>
    <col min="1033" max="1033" width="22" customWidth="1"/>
    <col min="1034" max="1034" width="0.69921875" customWidth="1"/>
    <col min="1035" max="1035" width="3.09765625" customWidth="1"/>
    <col min="1036" max="1036" width="12.69921875" customWidth="1"/>
    <col min="1037" max="1037" width="13" customWidth="1"/>
    <col min="1038" max="1038" width="15.59765625" customWidth="1"/>
    <col min="1039" max="1039" width="3" customWidth="1"/>
    <col min="1285" max="1285" width="0.69921875" customWidth="1"/>
    <col min="1286" max="1286" width="2.5" customWidth="1"/>
    <col min="1287" max="1288" width="0.69921875" customWidth="1"/>
    <col min="1289" max="1289" width="22" customWidth="1"/>
    <col min="1290" max="1290" width="0.69921875" customWidth="1"/>
    <col min="1291" max="1291" width="3.09765625" customWidth="1"/>
    <col min="1292" max="1292" width="12.69921875" customWidth="1"/>
    <col min="1293" max="1293" width="13" customWidth="1"/>
    <col min="1294" max="1294" width="15.59765625" customWidth="1"/>
    <col min="1295" max="1295" width="3" customWidth="1"/>
    <col min="1541" max="1541" width="0.69921875" customWidth="1"/>
    <col min="1542" max="1542" width="2.5" customWidth="1"/>
    <col min="1543" max="1544" width="0.69921875" customWidth="1"/>
    <col min="1545" max="1545" width="22" customWidth="1"/>
    <col min="1546" max="1546" width="0.69921875" customWidth="1"/>
    <col min="1547" max="1547" width="3.09765625" customWidth="1"/>
    <col min="1548" max="1548" width="12.69921875" customWidth="1"/>
    <col min="1549" max="1549" width="13" customWidth="1"/>
    <col min="1550" max="1550" width="15.59765625" customWidth="1"/>
    <col min="1551" max="1551" width="3" customWidth="1"/>
    <col min="1797" max="1797" width="0.69921875" customWidth="1"/>
    <col min="1798" max="1798" width="2.5" customWidth="1"/>
    <col min="1799" max="1800" width="0.69921875" customWidth="1"/>
    <col min="1801" max="1801" width="22" customWidth="1"/>
    <col min="1802" max="1802" width="0.69921875" customWidth="1"/>
    <col min="1803" max="1803" width="3.09765625" customWidth="1"/>
    <col min="1804" max="1804" width="12.69921875" customWidth="1"/>
    <col min="1805" max="1805" width="13" customWidth="1"/>
    <col min="1806" max="1806" width="15.59765625" customWidth="1"/>
    <col min="1807" max="1807" width="3" customWidth="1"/>
    <col min="2053" max="2053" width="0.69921875" customWidth="1"/>
    <col min="2054" max="2054" width="2.5" customWidth="1"/>
    <col min="2055" max="2056" width="0.69921875" customWidth="1"/>
    <col min="2057" max="2057" width="22" customWidth="1"/>
    <col min="2058" max="2058" width="0.69921875" customWidth="1"/>
    <col min="2059" max="2059" width="3.09765625" customWidth="1"/>
    <col min="2060" max="2060" width="12.69921875" customWidth="1"/>
    <col min="2061" max="2061" width="13" customWidth="1"/>
    <col min="2062" max="2062" width="15.59765625" customWidth="1"/>
    <col min="2063" max="2063" width="3" customWidth="1"/>
    <col min="2309" max="2309" width="0.69921875" customWidth="1"/>
    <col min="2310" max="2310" width="2.5" customWidth="1"/>
    <col min="2311" max="2312" width="0.69921875" customWidth="1"/>
    <col min="2313" max="2313" width="22" customWidth="1"/>
    <col min="2314" max="2314" width="0.69921875" customWidth="1"/>
    <col min="2315" max="2315" width="3.09765625" customWidth="1"/>
    <col min="2316" max="2316" width="12.69921875" customWidth="1"/>
    <col min="2317" max="2317" width="13" customWidth="1"/>
    <col min="2318" max="2318" width="15.59765625" customWidth="1"/>
    <col min="2319" max="2319" width="3" customWidth="1"/>
    <col min="2565" max="2565" width="0.69921875" customWidth="1"/>
    <col min="2566" max="2566" width="2.5" customWidth="1"/>
    <col min="2567" max="2568" width="0.69921875" customWidth="1"/>
    <col min="2569" max="2569" width="22" customWidth="1"/>
    <col min="2570" max="2570" width="0.69921875" customWidth="1"/>
    <col min="2571" max="2571" width="3.09765625" customWidth="1"/>
    <col min="2572" max="2572" width="12.69921875" customWidth="1"/>
    <col min="2573" max="2573" width="13" customWidth="1"/>
    <col min="2574" max="2574" width="15.59765625" customWidth="1"/>
    <col min="2575" max="2575" width="3" customWidth="1"/>
    <col min="2821" max="2821" width="0.69921875" customWidth="1"/>
    <col min="2822" max="2822" width="2.5" customWidth="1"/>
    <col min="2823" max="2824" width="0.69921875" customWidth="1"/>
    <col min="2825" max="2825" width="22" customWidth="1"/>
    <col min="2826" max="2826" width="0.69921875" customWidth="1"/>
    <col min="2827" max="2827" width="3.09765625" customWidth="1"/>
    <col min="2828" max="2828" width="12.69921875" customWidth="1"/>
    <col min="2829" max="2829" width="13" customWidth="1"/>
    <col min="2830" max="2830" width="15.59765625" customWidth="1"/>
    <col min="2831" max="2831" width="3" customWidth="1"/>
    <col min="3077" max="3077" width="0.69921875" customWidth="1"/>
    <col min="3078" max="3078" width="2.5" customWidth="1"/>
    <col min="3079" max="3080" width="0.69921875" customWidth="1"/>
    <col min="3081" max="3081" width="22" customWidth="1"/>
    <col min="3082" max="3082" width="0.69921875" customWidth="1"/>
    <col min="3083" max="3083" width="3.09765625" customWidth="1"/>
    <col min="3084" max="3084" width="12.69921875" customWidth="1"/>
    <col min="3085" max="3085" width="13" customWidth="1"/>
    <col min="3086" max="3086" width="15.59765625" customWidth="1"/>
    <col min="3087" max="3087" width="3" customWidth="1"/>
    <col min="3333" max="3333" width="0.69921875" customWidth="1"/>
    <col min="3334" max="3334" width="2.5" customWidth="1"/>
    <col min="3335" max="3336" width="0.69921875" customWidth="1"/>
    <col min="3337" max="3337" width="22" customWidth="1"/>
    <col min="3338" max="3338" width="0.69921875" customWidth="1"/>
    <col min="3339" max="3339" width="3.09765625" customWidth="1"/>
    <col min="3340" max="3340" width="12.69921875" customWidth="1"/>
    <col min="3341" max="3341" width="13" customWidth="1"/>
    <col min="3342" max="3342" width="15.59765625" customWidth="1"/>
    <col min="3343" max="3343" width="3" customWidth="1"/>
    <col min="3589" max="3589" width="0.69921875" customWidth="1"/>
    <col min="3590" max="3590" width="2.5" customWidth="1"/>
    <col min="3591" max="3592" width="0.69921875" customWidth="1"/>
    <col min="3593" max="3593" width="22" customWidth="1"/>
    <col min="3594" max="3594" width="0.69921875" customWidth="1"/>
    <col min="3595" max="3595" width="3.09765625" customWidth="1"/>
    <col min="3596" max="3596" width="12.69921875" customWidth="1"/>
    <col min="3597" max="3597" width="13" customWidth="1"/>
    <col min="3598" max="3598" width="15.59765625" customWidth="1"/>
    <col min="3599" max="3599" width="3" customWidth="1"/>
    <col min="3845" max="3845" width="0.69921875" customWidth="1"/>
    <col min="3846" max="3846" width="2.5" customWidth="1"/>
    <col min="3847" max="3848" width="0.69921875" customWidth="1"/>
    <col min="3849" max="3849" width="22" customWidth="1"/>
    <col min="3850" max="3850" width="0.69921875" customWidth="1"/>
    <col min="3851" max="3851" width="3.09765625" customWidth="1"/>
    <col min="3852" max="3852" width="12.69921875" customWidth="1"/>
    <col min="3853" max="3853" width="13" customWidth="1"/>
    <col min="3854" max="3854" width="15.59765625" customWidth="1"/>
    <col min="3855" max="3855" width="3" customWidth="1"/>
    <col min="4101" max="4101" width="0.69921875" customWidth="1"/>
    <col min="4102" max="4102" width="2.5" customWidth="1"/>
    <col min="4103" max="4104" width="0.69921875" customWidth="1"/>
    <col min="4105" max="4105" width="22" customWidth="1"/>
    <col min="4106" max="4106" width="0.69921875" customWidth="1"/>
    <col min="4107" max="4107" width="3.09765625" customWidth="1"/>
    <col min="4108" max="4108" width="12.69921875" customWidth="1"/>
    <col min="4109" max="4109" width="13" customWidth="1"/>
    <col min="4110" max="4110" width="15.59765625" customWidth="1"/>
    <col min="4111" max="4111" width="3" customWidth="1"/>
    <col min="4357" max="4357" width="0.69921875" customWidth="1"/>
    <col min="4358" max="4358" width="2.5" customWidth="1"/>
    <col min="4359" max="4360" width="0.69921875" customWidth="1"/>
    <col min="4361" max="4361" width="22" customWidth="1"/>
    <col min="4362" max="4362" width="0.69921875" customWidth="1"/>
    <col min="4363" max="4363" width="3.09765625" customWidth="1"/>
    <col min="4364" max="4364" width="12.69921875" customWidth="1"/>
    <col min="4365" max="4365" width="13" customWidth="1"/>
    <col min="4366" max="4366" width="15.59765625" customWidth="1"/>
    <col min="4367" max="4367" width="3" customWidth="1"/>
    <col min="4613" max="4613" width="0.69921875" customWidth="1"/>
    <col min="4614" max="4614" width="2.5" customWidth="1"/>
    <col min="4615" max="4616" width="0.69921875" customWidth="1"/>
    <col min="4617" max="4617" width="22" customWidth="1"/>
    <col min="4618" max="4618" width="0.69921875" customWidth="1"/>
    <col min="4619" max="4619" width="3.09765625" customWidth="1"/>
    <col min="4620" max="4620" width="12.69921875" customWidth="1"/>
    <col min="4621" max="4621" width="13" customWidth="1"/>
    <col min="4622" max="4622" width="15.59765625" customWidth="1"/>
    <col min="4623" max="4623" width="3" customWidth="1"/>
    <col min="4869" max="4869" width="0.69921875" customWidth="1"/>
    <col min="4870" max="4870" width="2.5" customWidth="1"/>
    <col min="4871" max="4872" width="0.69921875" customWidth="1"/>
    <col min="4873" max="4873" width="22" customWidth="1"/>
    <col min="4874" max="4874" width="0.69921875" customWidth="1"/>
    <col min="4875" max="4875" width="3.09765625" customWidth="1"/>
    <col min="4876" max="4876" width="12.69921875" customWidth="1"/>
    <col min="4877" max="4877" width="13" customWidth="1"/>
    <col min="4878" max="4878" width="15.59765625" customWidth="1"/>
    <col min="4879" max="4879" width="3" customWidth="1"/>
    <col min="5125" max="5125" width="0.69921875" customWidth="1"/>
    <col min="5126" max="5126" width="2.5" customWidth="1"/>
    <col min="5127" max="5128" width="0.69921875" customWidth="1"/>
    <col min="5129" max="5129" width="22" customWidth="1"/>
    <col min="5130" max="5130" width="0.69921875" customWidth="1"/>
    <col min="5131" max="5131" width="3.09765625" customWidth="1"/>
    <col min="5132" max="5132" width="12.69921875" customWidth="1"/>
    <col min="5133" max="5133" width="13" customWidth="1"/>
    <col min="5134" max="5134" width="15.59765625" customWidth="1"/>
    <col min="5135" max="5135" width="3" customWidth="1"/>
    <col min="5381" max="5381" width="0.69921875" customWidth="1"/>
    <col min="5382" max="5382" width="2.5" customWidth="1"/>
    <col min="5383" max="5384" width="0.69921875" customWidth="1"/>
    <col min="5385" max="5385" width="22" customWidth="1"/>
    <col min="5386" max="5386" width="0.69921875" customWidth="1"/>
    <col min="5387" max="5387" width="3.09765625" customWidth="1"/>
    <col min="5388" max="5388" width="12.69921875" customWidth="1"/>
    <col min="5389" max="5389" width="13" customWidth="1"/>
    <col min="5390" max="5390" width="15.59765625" customWidth="1"/>
    <col min="5391" max="5391" width="3" customWidth="1"/>
    <col min="5637" max="5637" width="0.69921875" customWidth="1"/>
    <col min="5638" max="5638" width="2.5" customWidth="1"/>
    <col min="5639" max="5640" width="0.69921875" customWidth="1"/>
    <col min="5641" max="5641" width="22" customWidth="1"/>
    <col min="5642" max="5642" width="0.69921875" customWidth="1"/>
    <col min="5643" max="5643" width="3.09765625" customWidth="1"/>
    <col min="5644" max="5644" width="12.69921875" customWidth="1"/>
    <col min="5645" max="5645" width="13" customWidth="1"/>
    <col min="5646" max="5646" width="15.59765625" customWidth="1"/>
    <col min="5647" max="5647" width="3" customWidth="1"/>
    <col min="5893" max="5893" width="0.69921875" customWidth="1"/>
    <col min="5894" max="5894" width="2.5" customWidth="1"/>
    <col min="5895" max="5896" width="0.69921875" customWidth="1"/>
    <col min="5897" max="5897" width="22" customWidth="1"/>
    <col min="5898" max="5898" width="0.69921875" customWidth="1"/>
    <col min="5899" max="5899" width="3.09765625" customWidth="1"/>
    <col min="5900" max="5900" width="12.69921875" customWidth="1"/>
    <col min="5901" max="5901" width="13" customWidth="1"/>
    <col min="5902" max="5902" width="15.59765625" customWidth="1"/>
    <col min="5903" max="5903" width="3" customWidth="1"/>
    <col min="6149" max="6149" width="0.69921875" customWidth="1"/>
    <col min="6150" max="6150" width="2.5" customWidth="1"/>
    <col min="6151" max="6152" width="0.69921875" customWidth="1"/>
    <col min="6153" max="6153" width="22" customWidth="1"/>
    <col min="6154" max="6154" width="0.69921875" customWidth="1"/>
    <col min="6155" max="6155" width="3.09765625" customWidth="1"/>
    <col min="6156" max="6156" width="12.69921875" customWidth="1"/>
    <col min="6157" max="6157" width="13" customWidth="1"/>
    <col min="6158" max="6158" width="15.59765625" customWidth="1"/>
    <col min="6159" max="6159" width="3" customWidth="1"/>
    <col min="6405" max="6405" width="0.69921875" customWidth="1"/>
    <col min="6406" max="6406" width="2.5" customWidth="1"/>
    <col min="6407" max="6408" width="0.69921875" customWidth="1"/>
    <col min="6409" max="6409" width="22" customWidth="1"/>
    <col min="6410" max="6410" width="0.69921875" customWidth="1"/>
    <col min="6411" max="6411" width="3.09765625" customWidth="1"/>
    <col min="6412" max="6412" width="12.69921875" customWidth="1"/>
    <col min="6413" max="6413" width="13" customWidth="1"/>
    <col min="6414" max="6414" width="15.59765625" customWidth="1"/>
    <col min="6415" max="6415" width="3" customWidth="1"/>
    <col min="6661" max="6661" width="0.69921875" customWidth="1"/>
    <col min="6662" max="6662" width="2.5" customWidth="1"/>
    <col min="6663" max="6664" width="0.69921875" customWidth="1"/>
    <col min="6665" max="6665" width="22" customWidth="1"/>
    <col min="6666" max="6666" width="0.69921875" customWidth="1"/>
    <col min="6667" max="6667" width="3.09765625" customWidth="1"/>
    <col min="6668" max="6668" width="12.69921875" customWidth="1"/>
    <col min="6669" max="6669" width="13" customWidth="1"/>
    <col min="6670" max="6670" width="15.59765625" customWidth="1"/>
    <col min="6671" max="6671" width="3" customWidth="1"/>
    <col min="6917" max="6917" width="0.69921875" customWidth="1"/>
    <col min="6918" max="6918" width="2.5" customWidth="1"/>
    <col min="6919" max="6920" width="0.69921875" customWidth="1"/>
    <col min="6921" max="6921" width="22" customWidth="1"/>
    <col min="6922" max="6922" width="0.69921875" customWidth="1"/>
    <col min="6923" max="6923" width="3.09765625" customWidth="1"/>
    <col min="6924" max="6924" width="12.69921875" customWidth="1"/>
    <col min="6925" max="6925" width="13" customWidth="1"/>
    <col min="6926" max="6926" width="15.59765625" customWidth="1"/>
    <col min="6927" max="6927" width="3" customWidth="1"/>
    <col min="7173" max="7173" width="0.69921875" customWidth="1"/>
    <col min="7174" max="7174" width="2.5" customWidth="1"/>
    <col min="7175" max="7176" width="0.69921875" customWidth="1"/>
    <col min="7177" max="7177" width="22" customWidth="1"/>
    <col min="7178" max="7178" width="0.69921875" customWidth="1"/>
    <col min="7179" max="7179" width="3.09765625" customWidth="1"/>
    <col min="7180" max="7180" width="12.69921875" customWidth="1"/>
    <col min="7181" max="7181" width="13" customWidth="1"/>
    <col min="7182" max="7182" width="15.59765625" customWidth="1"/>
    <col min="7183" max="7183" width="3" customWidth="1"/>
    <col min="7429" max="7429" width="0.69921875" customWidth="1"/>
    <col min="7430" max="7430" width="2.5" customWidth="1"/>
    <col min="7431" max="7432" width="0.69921875" customWidth="1"/>
    <col min="7433" max="7433" width="22" customWidth="1"/>
    <col min="7434" max="7434" width="0.69921875" customWidth="1"/>
    <col min="7435" max="7435" width="3.09765625" customWidth="1"/>
    <col min="7436" max="7436" width="12.69921875" customWidth="1"/>
    <col min="7437" max="7437" width="13" customWidth="1"/>
    <col min="7438" max="7438" width="15.59765625" customWidth="1"/>
    <col min="7439" max="7439" width="3" customWidth="1"/>
    <col min="7685" max="7685" width="0.69921875" customWidth="1"/>
    <col min="7686" max="7686" width="2.5" customWidth="1"/>
    <col min="7687" max="7688" width="0.69921875" customWidth="1"/>
    <col min="7689" max="7689" width="22" customWidth="1"/>
    <col min="7690" max="7690" width="0.69921875" customWidth="1"/>
    <col min="7691" max="7691" width="3.09765625" customWidth="1"/>
    <col min="7692" max="7692" width="12.69921875" customWidth="1"/>
    <col min="7693" max="7693" width="13" customWidth="1"/>
    <col min="7694" max="7694" width="15.59765625" customWidth="1"/>
    <col min="7695" max="7695" width="3" customWidth="1"/>
    <col min="7941" max="7941" width="0.69921875" customWidth="1"/>
    <col min="7942" max="7942" width="2.5" customWidth="1"/>
    <col min="7943" max="7944" width="0.69921875" customWidth="1"/>
    <col min="7945" max="7945" width="22" customWidth="1"/>
    <col min="7946" max="7946" width="0.69921875" customWidth="1"/>
    <col min="7947" max="7947" width="3.09765625" customWidth="1"/>
    <col min="7948" max="7948" width="12.69921875" customWidth="1"/>
    <col min="7949" max="7949" width="13" customWidth="1"/>
    <col min="7950" max="7950" width="15.59765625" customWidth="1"/>
    <col min="7951" max="7951" width="3" customWidth="1"/>
    <col min="8197" max="8197" width="0.69921875" customWidth="1"/>
    <col min="8198" max="8198" width="2.5" customWidth="1"/>
    <col min="8199" max="8200" width="0.69921875" customWidth="1"/>
    <col min="8201" max="8201" width="22" customWidth="1"/>
    <col min="8202" max="8202" width="0.69921875" customWidth="1"/>
    <col min="8203" max="8203" width="3.09765625" customWidth="1"/>
    <col min="8204" max="8204" width="12.69921875" customWidth="1"/>
    <col min="8205" max="8205" width="13" customWidth="1"/>
    <col min="8206" max="8206" width="15.59765625" customWidth="1"/>
    <col min="8207" max="8207" width="3" customWidth="1"/>
    <col min="8453" max="8453" width="0.69921875" customWidth="1"/>
    <col min="8454" max="8454" width="2.5" customWidth="1"/>
    <col min="8455" max="8456" width="0.69921875" customWidth="1"/>
    <col min="8457" max="8457" width="22" customWidth="1"/>
    <col min="8458" max="8458" width="0.69921875" customWidth="1"/>
    <col min="8459" max="8459" width="3.09765625" customWidth="1"/>
    <col min="8460" max="8460" width="12.69921875" customWidth="1"/>
    <col min="8461" max="8461" width="13" customWidth="1"/>
    <col min="8462" max="8462" width="15.59765625" customWidth="1"/>
    <col min="8463" max="8463" width="3" customWidth="1"/>
    <col min="8709" max="8709" width="0.69921875" customWidth="1"/>
    <col min="8710" max="8710" width="2.5" customWidth="1"/>
    <col min="8711" max="8712" width="0.69921875" customWidth="1"/>
    <col min="8713" max="8713" width="22" customWidth="1"/>
    <col min="8714" max="8714" width="0.69921875" customWidth="1"/>
    <col min="8715" max="8715" width="3.09765625" customWidth="1"/>
    <col min="8716" max="8716" width="12.69921875" customWidth="1"/>
    <col min="8717" max="8717" width="13" customWidth="1"/>
    <col min="8718" max="8718" width="15.59765625" customWidth="1"/>
    <col min="8719" max="8719" width="3" customWidth="1"/>
    <col min="8965" max="8965" width="0.69921875" customWidth="1"/>
    <col min="8966" max="8966" width="2.5" customWidth="1"/>
    <col min="8967" max="8968" width="0.69921875" customWidth="1"/>
    <col min="8969" max="8969" width="22" customWidth="1"/>
    <col min="8970" max="8970" width="0.69921875" customWidth="1"/>
    <col min="8971" max="8971" width="3.09765625" customWidth="1"/>
    <col min="8972" max="8972" width="12.69921875" customWidth="1"/>
    <col min="8973" max="8973" width="13" customWidth="1"/>
    <col min="8974" max="8974" width="15.59765625" customWidth="1"/>
    <col min="8975" max="8975" width="3" customWidth="1"/>
    <col min="9221" max="9221" width="0.69921875" customWidth="1"/>
    <col min="9222" max="9222" width="2.5" customWidth="1"/>
    <col min="9223" max="9224" width="0.69921875" customWidth="1"/>
    <col min="9225" max="9225" width="22" customWidth="1"/>
    <col min="9226" max="9226" width="0.69921875" customWidth="1"/>
    <col min="9227" max="9227" width="3.09765625" customWidth="1"/>
    <col min="9228" max="9228" width="12.69921875" customWidth="1"/>
    <col min="9229" max="9229" width="13" customWidth="1"/>
    <col min="9230" max="9230" width="15.59765625" customWidth="1"/>
    <col min="9231" max="9231" width="3" customWidth="1"/>
    <col min="9477" max="9477" width="0.69921875" customWidth="1"/>
    <col min="9478" max="9478" width="2.5" customWidth="1"/>
    <col min="9479" max="9480" width="0.69921875" customWidth="1"/>
    <col min="9481" max="9481" width="22" customWidth="1"/>
    <col min="9482" max="9482" width="0.69921875" customWidth="1"/>
    <col min="9483" max="9483" width="3.09765625" customWidth="1"/>
    <col min="9484" max="9484" width="12.69921875" customWidth="1"/>
    <col min="9485" max="9485" width="13" customWidth="1"/>
    <col min="9486" max="9486" width="15.59765625" customWidth="1"/>
    <col min="9487" max="9487" width="3" customWidth="1"/>
    <col min="9733" max="9733" width="0.69921875" customWidth="1"/>
    <col min="9734" max="9734" width="2.5" customWidth="1"/>
    <col min="9735" max="9736" width="0.69921875" customWidth="1"/>
    <col min="9737" max="9737" width="22" customWidth="1"/>
    <col min="9738" max="9738" width="0.69921875" customWidth="1"/>
    <col min="9739" max="9739" width="3.09765625" customWidth="1"/>
    <col min="9740" max="9740" width="12.69921875" customWidth="1"/>
    <col min="9741" max="9741" width="13" customWidth="1"/>
    <col min="9742" max="9742" width="15.59765625" customWidth="1"/>
    <col min="9743" max="9743" width="3" customWidth="1"/>
    <col min="9989" max="9989" width="0.69921875" customWidth="1"/>
    <col min="9990" max="9990" width="2.5" customWidth="1"/>
    <col min="9991" max="9992" width="0.69921875" customWidth="1"/>
    <col min="9993" max="9993" width="22" customWidth="1"/>
    <col min="9994" max="9994" width="0.69921875" customWidth="1"/>
    <col min="9995" max="9995" width="3.09765625" customWidth="1"/>
    <col min="9996" max="9996" width="12.69921875" customWidth="1"/>
    <col min="9997" max="9997" width="13" customWidth="1"/>
    <col min="9998" max="9998" width="15.59765625" customWidth="1"/>
    <col min="9999" max="9999" width="3" customWidth="1"/>
    <col min="10245" max="10245" width="0.69921875" customWidth="1"/>
    <col min="10246" max="10246" width="2.5" customWidth="1"/>
    <col min="10247" max="10248" width="0.69921875" customWidth="1"/>
    <col min="10249" max="10249" width="22" customWidth="1"/>
    <col min="10250" max="10250" width="0.69921875" customWidth="1"/>
    <col min="10251" max="10251" width="3.09765625" customWidth="1"/>
    <col min="10252" max="10252" width="12.69921875" customWidth="1"/>
    <col min="10253" max="10253" width="13" customWidth="1"/>
    <col min="10254" max="10254" width="15.59765625" customWidth="1"/>
    <col min="10255" max="10255" width="3" customWidth="1"/>
    <col min="10501" max="10501" width="0.69921875" customWidth="1"/>
    <col min="10502" max="10502" width="2.5" customWidth="1"/>
    <col min="10503" max="10504" width="0.69921875" customWidth="1"/>
    <col min="10505" max="10505" width="22" customWidth="1"/>
    <col min="10506" max="10506" width="0.69921875" customWidth="1"/>
    <col min="10507" max="10507" width="3.09765625" customWidth="1"/>
    <col min="10508" max="10508" width="12.69921875" customWidth="1"/>
    <col min="10509" max="10509" width="13" customWidth="1"/>
    <col min="10510" max="10510" width="15.59765625" customWidth="1"/>
    <col min="10511" max="10511" width="3" customWidth="1"/>
    <col min="10757" max="10757" width="0.69921875" customWidth="1"/>
    <col min="10758" max="10758" width="2.5" customWidth="1"/>
    <col min="10759" max="10760" width="0.69921875" customWidth="1"/>
    <col min="10761" max="10761" width="22" customWidth="1"/>
    <col min="10762" max="10762" width="0.69921875" customWidth="1"/>
    <col min="10763" max="10763" width="3.09765625" customWidth="1"/>
    <col min="10764" max="10764" width="12.69921875" customWidth="1"/>
    <col min="10765" max="10765" width="13" customWidth="1"/>
    <col min="10766" max="10766" width="15.59765625" customWidth="1"/>
    <col min="10767" max="10767" width="3" customWidth="1"/>
    <col min="11013" max="11013" width="0.69921875" customWidth="1"/>
    <col min="11014" max="11014" width="2.5" customWidth="1"/>
    <col min="11015" max="11016" width="0.69921875" customWidth="1"/>
    <col min="11017" max="11017" width="22" customWidth="1"/>
    <col min="11018" max="11018" width="0.69921875" customWidth="1"/>
    <col min="11019" max="11019" width="3.09765625" customWidth="1"/>
    <col min="11020" max="11020" width="12.69921875" customWidth="1"/>
    <col min="11021" max="11021" width="13" customWidth="1"/>
    <col min="11022" max="11022" width="15.59765625" customWidth="1"/>
    <col min="11023" max="11023" width="3" customWidth="1"/>
    <col min="11269" max="11269" width="0.69921875" customWidth="1"/>
    <col min="11270" max="11270" width="2.5" customWidth="1"/>
    <col min="11271" max="11272" width="0.69921875" customWidth="1"/>
    <col min="11273" max="11273" width="22" customWidth="1"/>
    <col min="11274" max="11274" width="0.69921875" customWidth="1"/>
    <col min="11275" max="11275" width="3.09765625" customWidth="1"/>
    <col min="11276" max="11276" width="12.69921875" customWidth="1"/>
    <col min="11277" max="11277" width="13" customWidth="1"/>
    <col min="11278" max="11278" width="15.59765625" customWidth="1"/>
    <col min="11279" max="11279" width="3" customWidth="1"/>
    <col min="11525" max="11525" width="0.69921875" customWidth="1"/>
    <col min="11526" max="11526" width="2.5" customWidth="1"/>
    <col min="11527" max="11528" width="0.69921875" customWidth="1"/>
    <col min="11529" max="11529" width="22" customWidth="1"/>
    <col min="11530" max="11530" width="0.69921875" customWidth="1"/>
    <col min="11531" max="11531" width="3.09765625" customWidth="1"/>
    <col min="11532" max="11532" width="12.69921875" customWidth="1"/>
    <col min="11533" max="11533" width="13" customWidth="1"/>
    <col min="11534" max="11534" width="15.59765625" customWidth="1"/>
    <col min="11535" max="11535" width="3" customWidth="1"/>
    <col min="11781" max="11781" width="0.69921875" customWidth="1"/>
    <col min="11782" max="11782" width="2.5" customWidth="1"/>
    <col min="11783" max="11784" width="0.69921875" customWidth="1"/>
    <col min="11785" max="11785" width="22" customWidth="1"/>
    <col min="11786" max="11786" width="0.69921875" customWidth="1"/>
    <col min="11787" max="11787" width="3.09765625" customWidth="1"/>
    <col min="11788" max="11788" width="12.69921875" customWidth="1"/>
    <col min="11789" max="11789" width="13" customWidth="1"/>
    <col min="11790" max="11790" width="15.59765625" customWidth="1"/>
    <col min="11791" max="11791" width="3" customWidth="1"/>
    <col min="12037" max="12037" width="0.69921875" customWidth="1"/>
    <col min="12038" max="12038" width="2.5" customWidth="1"/>
    <col min="12039" max="12040" width="0.69921875" customWidth="1"/>
    <col min="12041" max="12041" width="22" customWidth="1"/>
    <col min="12042" max="12042" width="0.69921875" customWidth="1"/>
    <col min="12043" max="12043" width="3.09765625" customWidth="1"/>
    <col min="12044" max="12044" width="12.69921875" customWidth="1"/>
    <col min="12045" max="12045" width="13" customWidth="1"/>
    <col min="12046" max="12046" width="15.59765625" customWidth="1"/>
    <col min="12047" max="12047" width="3" customWidth="1"/>
    <col min="12293" max="12293" width="0.69921875" customWidth="1"/>
    <col min="12294" max="12294" width="2.5" customWidth="1"/>
    <col min="12295" max="12296" width="0.69921875" customWidth="1"/>
    <col min="12297" max="12297" width="22" customWidth="1"/>
    <col min="12298" max="12298" width="0.69921875" customWidth="1"/>
    <col min="12299" max="12299" width="3.09765625" customWidth="1"/>
    <col min="12300" max="12300" width="12.69921875" customWidth="1"/>
    <col min="12301" max="12301" width="13" customWidth="1"/>
    <col min="12302" max="12302" width="15.59765625" customWidth="1"/>
    <col min="12303" max="12303" width="3" customWidth="1"/>
    <col min="12549" max="12549" width="0.69921875" customWidth="1"/>
    <col min="12550" max="12550" width="2.5" customWidth="1"/>
    <col min="12551" max="12552" width="0.69921875" customWidth="1"/>
    <col min="12553" max="12553" width="22" customWidth="1"/>
    <col min="12554" max="12554" width="0.69921875" customWidth="1"/>
    <col min="12555" max="12555" width="3.09765625" customWidth="1"/>
    <col min="12556" max="12556" width="12.69921875" customWidth="1"/>
    <col min="12557" max="12557" width="13" customWidth="1"/>
    <col min="12558" max="12558" width="15.59765625" customWidth="1"/>
    <col min="12559" max="12559" width="3" customWidth="1"/>
    <col min="12805" max="12805" width="0.69921875" customWidth="1"/>
    <col min="12806" max="12806" width="2.5" customWidth="1"/>
    <col min="12807" max="12808" width="0.69921875" customWidth="1"/>
    <col min="12809" max="12809" width="22" customWidth="1"/>
    <col min="12810" max="12810" width="0.69921875" customWidth="1"/>
    <col min="12811" max="12811" width="3.09765625" customWidth="1"/>
    <col min="12812" max="12812" width="12.69921875" customWidth="1"/>
    <col min="12813" max="12813" width="13" customWidth="1"/>
    <col min="12814" max="12814" width="15.59765625" customWidth="1"/>
    <col min="12815" max="12815" width="3" customWidth="1"/>
    <col min="13061" max="13061" width="0.69921875" customWidth="1"/>
    <col min="13062" max="13062" width="2.5" customWidth="1"/>
    <col min="13063" max="13064" width="0.69921875" customWidth="1"/>
    <col min="13065" max="13065" width="22" customWidth="1"/>
    <col min="13066" max="13066" width="0.69921875" customWidth="1"/>
    <col min="13067" max="13067" width="3.09765625" customWidth="1"/>
    <col min="13068" max="13068" width="12.69921875" customWidth="1"/>
    <col min="13069" max="13069" width="13" customWidth="1"/>
    <col min="13070" max="13070" width="15.59765625" customWidth="1"/>
    <col min="13071" max="13071" width="3" customWidth="1"/>
    <col min="13317" max="13317" width="0.69921875" customWidth="1"/>
    <col min="13318" max="13318" width="2.5" customWidth="1"/>
    <col min="13319" max="13320" width="0.69921875" customWidth="1"/>
    <col min="13321" max="13321" width="22" customWidth="1"/>
    <col min="13322" max="13322" width="0.69921875" customWidth="1"/>
    <col min="13323" max="13323" width="3.09765625" customWidth="1"/>
    <col min="13324" max="13324" width="12.69921875" customWidth="1"/>
    <col min="13325" max="13325" width="13" customWidth="1"/>
    <col min="13326" max="13326" width="15.59765625" customWidth="1"/>
    <col min="13327" max="13327" width="3" customWidth="1"/>
    <col min="13573" max="13573" width="0.69921875" customWidth="1"/>
    <col min="13574" max="13574" width="2.5" customWidth="1"/>
    <col min="13575" max="13576" width="0.69921875" customWidth="1"/>
    <col min="13577" max="13577" width="22" customWidth="1"/>
    <col min="13578" max="13578" width="0.69921875" customWidth="1"/>
    <col min="13579" max="13579" width="3.09765625" customWidth="1"/>
    <col min="13580" max="13580" width="12.69921875" customWidth="1"/>
    <col min="13581" max="13581" width="13" customWidth="1"/>
    <col min="13582" max="13582" width="15.59765625" customWidth="1"/>
    <col min="13583" max="13583" width="3" customWidth="1"/>
    <col min="13829" max="13829" width="0.69921875" customWidth="1"/>
    <col min="13830" max="13830" width="2.5" customWidth="1"/>
    <col min="13831" max="13832" width="0.69921875" customWidth="1"/>
    <col min="13833" max="13833" width="22" customWidth="1"/>
    <col min="13834" max="13834" width="0.69921875" customWidth="1"/>
    <col min="13835" max="13835" width="3.09765625" customWidth="1"/>
    <col min="13836" max="13836" width="12.69921875" customWidth="1"/>
    <col min="13837" max="13837" width="13" customWidth="1"/>
    <col min="13838" max="13838" width="15.59765625" customWidth="1"/>
    <col min="13839" max="13839" width="3" customWidth="1"/>
    <col min="14085" max="14085" width="0.69921875" customWidth="1"/>
    <col min="14086" max="14086" width="2.5" customWidth="1"/>
    <col min="14087" max="14088" width="0.69921875" customWidth="1"/>
    <col min="14089" max="14089" width="22" customWidth="1"/>
    <col min="14090" max="14090" width="0.69921875" customWidth="1"/>
    <col min="14091" max="14091" width="3.09765625" customWidth="1"/>
    <col min="14092" max="14092" width="12.69921875" customWidth="1"/>
    <col min="14093" max="14093" width="13" customWidth="1"/>
    <col min="14094" max="14094" width="15.59765625" customWidth="1"/>
    <col min="14095" max="14095" width="3" customWidth="1"/>
    <col min="14341" max="14341" width="0.69921875" customWidth="1"/>
    <col min="14342" max="14342" width="2.5" customWidth="1"/>
    <col min="14343" max="14344" width="0.69921875" customWidth="1"/>
    <col min="14345" max="14345" width="22" customWidth="1"/>
    <col min="14346" max="14346" width="0.69921875" customWidth="1"/>
    <col min="14347" max="14347" width="3.09765625" customWidth="1"/>
    <col min="14348" max="14348" width="12.69921875" customWidth="1"/>
    <col min="14349" max="14349" width="13" customWidth="1"/>
    <col min="14350" max="14350" width="15.59765625" customWidth="1"/>
    <col min="14351" max="14351" width="3" customWidth="1"/>
    <col min="14597" max="14597" width="0.69921875" customWidth="1"/>
    <col min="14598" max="14598" width="2.5" customWidth="1"/>
    <col min="14599" max="14600" width="0.69921875" customWidth="1"/>
    <col min="14601" max="14601" width="22" customWidth="1"/>
    <col min="14602" max="14602" width="0.69921875" customWidth="1"/>
    <col min="14603" max="14603" width="3.09765625" customWidth="1"/>
    <col min="14604" max="14604" width="12.69921875" customWidth="1"/>
    <col min="14605" max="14605" width="13" customWidth="1"/>
    <col min="14606" max="14606" width="15.59765625" customWidth="1"/>
    <col min="14607" max="14607" width="3" customWidth="1"/>
    <col min="14853" max="14853" width="0.69921875" customWidth="1"/>
    <col min="14854" max="14854" width="2.5" customWidth="1"/>
    <col min="14855" max="14856" width="0.69921875" customWidth="1"/>
    <col min="14857" max="14857" width="22" customWidth="1"/>
    <col min="14858" max="14858" width="0.69921875" customWidth="1"/>
    <col min="14859" max="14859" width="3.09765625" customWidth="1"/>
    <col min="14860" max="14860" width="12.69921875" customWidth="1"/>
    <col min="14861" max="14861" width="13" customWidth="1"/>
    <col min="14862" max="14862" width="15.59765625" customWidth="1"/>
    <col min="14863" max="14863" width="3" customWidth="1"/>
    <col min="15109" max="15109" width="0.69921875" customWidth="1"/>
    <col min="15110" max="15110" width="2.5" customWidth="1"/>
    <col min="15111" max="15112" width="0.69921875" customWidth="1"/>
    <col min="15113" max="15113" width="22" customWidth="1"/>
    <col min="15114" max="15114" width="0.69921875" customWidth="1"/>
    <col min="15115" max="15115" width="3.09765625" customWidth="1"/>
    <col min="15116" max="15116" width="12.69921875" customWidth="1"/>
    <col min="15117" max="15117" width="13" customWidth="1"/>
    <col min="15118" max="15118" width="15.59765625" customWidth="1"/>
    <col min="15119" max="15119" width="3" customWidth="1"/>
    <col min="15365" max="15365" width="0.69921875" customWidth="1"/>
    <col min="15366" max="15366" width="2.5" customWidth="1"/>
    <col min="15367" max="15368" width="0.69921875" customWidth="1"/>
    <col min="15369" max="15369" width="22" customWidth="1"/>
    <col min="15370" max="15370" width="0.69921875" customWidth="1"/>
    <col min="15371" max="15371" width="3.09765625" customWidth="1"/>
    <col min="15372" max="15372" width="12.69921875" customWidth="1"/>
    <col min="15373" max="15373" width="13" customWidth="1"/>
    <col min="15374" max="15374" width="15.59765625" customWidth="1"/>
    <col min="15375" max="15375" width="3" customWidth="1"/>
    <col min="15621" max="15621" width="0.69921875" customWidth="1"/>
    <col min="15622" max="15622" width="2.5" customWidth="1"/>
    <col min="15623" max="15624" width="0.69921875" customWidth="1"/>
    <col min="15625" max="15625" width="22" customWidth="1"/>
    <col min="15626" max="15626" width="0.69921875" customWidth="1"/>
    <col min="15627" max="15627" width="3.09765625" customWidth="1"/>
    <col min="15628" max="15628" width="12.69921875" customWidth="1"/>
    <col min="15629" max="15629" width="13" customWidth="1"/>
    <col min="15630" max="15630" width="15.59765625" customWidth="1"/>
    <col min="15631" max="15631" width="3" customWidth="1"/>
    <col min="15877" max="15877" width="0.69921875" customWidth="1"/>
    <col min="15878" max="15878" width="2.5" customWidth="1"/>
    <col min="15879" max="15880" width="0.69921875" customWidth="1"/>
    <col min="15881" max="15881" width="22" customWidth="1"/>
    <col min="15882" max="15882" width="0.69921875" customWidth="1"/>
    <col min="15883" max="15883" width="3.09765625" customWidth="1"/>
    <col min="15884" max="15884" width="12.69921875" customWidth="1"/>
    <col min="15885" max="15885" width="13" customWidth="1"/>
    <col min="15886" max="15886" width="15.59765625" customWidth="1"/>
    <col min="15887" max="15887" width="3" customWidth="1"/>
    <col min="16133" max="16133" width="0.69921875" customWidth="1"/>
    <col min="16134" max="16134" width="2.5" customWidth="1"/>
    <col min="16135" max="16136" width="0.69921875" customWidth="1"/>
    <col min="16137" max="16137" width="22" customWidth="1"/>
    <col min="16138" max="16138" width="0.69921875" customWidth="1"/>
    <col min="16139" max="16139" width="3.09765625" customWidth="1"/>
    <col min="16140" max="16140" width="12.69921875" customWidth="1"/>
    <col min="16141" max="16141" width="13" customWidth="1"/>
    <col min="16142" max="16142" width="15.59765625" customWidth="1"/>
    <col min="16143" max="16143" width="3" customWidth="1"/>
  </cols>
  <sheetData>
    <row r="1" spans="1:14" ht="40.5" customHeight="1" thickBot="1">
      <c r="B1" s="62" t="s">
        <v>570</v>
      </c>
      <c r="C1" s="19"/>
      <c r="D1" s="2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3.25" customHeight="1">
      <c r="A2" s="1205"/>
      <c r="B2" s="1947" t="s">
        <v>139</v>
      </c>
      <c r="C2" s="1206"/>
      <c r="D2" s="1931" t="s">
        <v>571</v>
      </c>
      <c r="E2" s="1926"/>
      <c r="F2" s="1932"/>
      <c r="G2" s="1941" t="s">
        <v>572</v>
      </c>
      <c r="H2" s="1942"/>
      <c r="I2" s="1939" t="s">
        <v>573</v>
      </c>
      <c r="J2" s="1207" t="s">
        <v>574</v>
      </c>
      <c r="K2" s="1876" t="s">
        <v>253</v>
      </c>
      <c r="L2" s="1885"/>
      <c r="M2" s="1876" t="s">
        <v>620</v>
      </c>
      <c r="N2" s="1878"/>
    </row>
    <row r="3" spans="1:14" ht="21.75" customHeight="1">
      <c r="A3" s="1208"/>
      <c r="B3" s="1948"/>
      <c r="C3" s="1138"/>
      <c r="D3" s="1933"/>
      <c r="E3" s="1929"/>
      <c r="F3" s="1934"/>
      <c r="G3" s="1042" t="s">
        <v>575</v>
      </c>
      <c r="H3" s="1139" t="s">
        <v>576</v>
      </c>
      <c r="I3" s="1940"/>
      <c r="J3" s="906" t="s">
        <v>577</v>
      </c>
      <c r="K3" s="1880"/>
      <c r="L3" s="1891"/>
      <c r="M3" s="1880"/>
      <c r="N3" s="1881"/>
    </row>
    <row r="4" spans="1:14" ht="27" customHeight="1">
      <c r="A4" s="1096"/>
      <c r="B4" s="1140">
        <v>55</v>
      </c>
      <c r="C4" s="1141"/>
      <c r="D4" s="1142"/>
      <c r="E4" s="88"/>
      <c r="F4" s="143"/>
      <c r="G4" s="1163" t="s">
        <v>352</v>
      </c>
      <c r="H4" s="1163" t="s">
        <v>582</v>
      </c>
      <c r="I4" s="1143"/>
      <c r="J4" s="1163" t="s">
        <v>577</v>
      </c>
      <c r="K4" s="55"/>
      <c r="L4" s="544" t="s">
        <v>566</v>
      </c>
      <c r="M4" s="55"/>
      <c r="N4" s="1209" t="s">
        <v>566</v>
      </c>
    </row>
    <row r="5" spans="1:14" ht="27" customHeight="1">
      <c r="A5" s="199"/>
      <c r="B5" s="1144"/>
      <c r="C5" s="1145"/>
      <c r="D5" s="1210"/>
      <c r="E5" s="1146"/>
      <c r="F5" s="1147"/>
      <c r="G5" s="1211" t="s">
        <v>352</v>
      </c>
      <c r="H5" s="1211" t="s">
        <v>582</v>
      </c>
      <c r="I5" s="1212"/>
      <c r="J5" s="1211" t="s">
        <v>577</v>
      </c>
      <c r="K5" s="1213"/>
      <c r="L5" s="1162" t="s">
        <v>566</v>
      </c>
      <c r="M5" s="1213"/>
      <c r="N5" s="1214" t="s">
        <v>566</v>
      </c>
    </row>
    <row r="6" spans="1:14" ht="27" customHeight="1">
      <c r="A6" s="199"/>
      <c r="B6" s="1943" t="s">
        <v>578</v>
      </c>
      <c r="C6" s="1145"/>
      <c r="D6" s="1210"/>
      <c r="E6" s="1146"/>
      <c r="F6" s="1147"/>
      <c r="G6" s="1211" t="s">
        <v>352</v>
      </c>
      <c r="H6" s="1211" t="s">
        <v>582</v>
      </c>
      <c r="I6" s="1212"/>
      <c r="J6" s="1211" t="s">
        <v>577</v>
      </c>
      <c r="K6" s="1213"/>
      <c r="L6" s="1162" t="s">
        <v>566</v>
      </c>
      <c r="M6" s="1213"/>
      <c r="N6" s="1214" t="s">
        <v>566</v>
      </c>
    </row>
    <row r="7" spans="1:14" ht="27" customHeight="1">
      <c r="A7" s="199"/>
      <c r="B7" s="1943"/>
      <c r="C7" s="1145"/>
      <c r="D7" s="1210"/>
      <c r="E7" s="1146"/>
      <c r="F7" s="1147"/>
      <c r="G7" s="1211" t="s">
        <v>352</v>
      </c>
      <c r="H7" s="1211" t="s">
        <v>582</v>
      </c>
      <c r="I7" s="1212"/>
      <c r="J7" s="1211" t="s">
        <v>577</v>
      </c>
      <c r="K7" s="1213"/>
      <c r="L7" s="1162" t="s">
        <v>566</v>
      </c>
      <c r="M7" s="1213"/>
      <c r="N7" s="1214" t="s">
        <v>566</v>
      </c>
    </row>
    <row r="8" spans="1:14" ht="27" customHeight="1">
      <c r="A8" s="199"/>
      <c r="B8" s="1943"/>
      <c r="C8" s="1145"/>
      <c r="D8" s="1210"/>
      <c r="E8" s="1146"/>
      <c r="F8" s="1147"/>
      <c r="G8" s="1211" t="s">
        <v>352</v>
      </c>
      <c r="H8" s="1211" t="s">
        <v>582</v>
      </c>
      <c r="I8" s="1212"/>
      <c r="J8" s="1211" t="s">
        <v>577</v>
      </c>
      <c r="K8" s="1213"/>
      <c r="L8" s="1162" t="s">
        <v>566</v>
      </c>
      <c r="M8" s="1213"/>
      <c r="N8" s="1214" t="s">
        <v>566</v>
      </c>
    </row>
    <row r="9" spans="1:14" ht="27" customHeight="1">
      <c r="A9" s="199"/>
      <c r="B9" s="1943"/>
      <c r="C9" s="1145"/>
      <c r="D9" s="1210"/>
      <c r="E9" s="1146"/>
      <c r="F9" s="1147"/>
      <c r="G9" s="1211" t="s">
        <v>352</v>
      </c>
      <c r="H9" s="1211" t="s">
        <v>582</v>
      </c>
      <c r="I9" s="1212"/>
      <c r="J9" s="1211" t="s">
        <v>577</v>
      </c>
      <c r="K9" s="1213"/>
      <c r="L9" s="1162" t="s">
        <v>566</v>
      </c>
      <c r="M9" s="1213"/>
      <c r="N9" s="1214" t="s">
        <v>566</v>
      </c>
    </row>
    <row r="10" spans="1:14" ht="27" customHeight="1">
      <c r="A10" s="199"/>
      <c r="B10" s="1943"/>
      <c r="C10" s="1145"/>
      <c r="D10" s="1210"/>
      <c r="E10" s="1146"/>
      <c r="F10" s="1147"/>
      <c r="G10" s="1211" t="s">
        <v>352</v>
      </c>
      <c r="H10" s="1211" t="s">
        <v>582</v>
      </c>
      <c r="I10" s="1212"/>
      <c r="J10" s="1211" t="s">
        <v>577</v>
      </c>
      <c r="K10" s="1213"/>
      <c r="L10" s="1162" t="s">
        <v>566</v>
      </c>
      <c r="M10" s="1213"/>
      <c r="N10" s="1214" t="s">
        <v>566</v>
      </c>
    </row>
    <row r="11" spans="1:14" ht="27" customHeight="1">
      <c r="A11" s="199"/>
      <c r="B11" s="1144"/>
      <c r="C11" s="1145"/>
      <c r="D11" s="1148"/>
      <c r="E11" s="1215"/>
      <c r="F11" s="1216"/>
      <c r="G11" s="1217" t="s">
        <v>583</v>
      </c>
      <c r="H11" s="1217" t="s">
        <v>582</v>
      </c>
      <c r="I11" s="1218"/>
      <c r="J11" s="1219" t="s">
        <v>577</v>
      </c>
      <c r="K11" s="1220"/>
      <c r="L11" s="1221" t="s">
        <v>566</v>
      </c>
      <c r="M11" s="1220"/>
      <c r="N11" s="1222" t="s">
        <v>566</v>
      </c>
    </row>
    <row r="12" spans="1:14" ht="27" customHeight="1">
      <c r="A12" s="1208"/>
      <c r="B12" s="1149"/>
      <c r="C12" s="1138"/>
      <c r="D12" s="1150"/>
      <c r="E12" s="800" t="s">
        <v>581</v>
      </c>
      <c r="F12" s="1151"/>
      <c r="G12" s="1164" t="s">
        <v>584</v>
      </c>
      <c r="H12" s="1164" t="s">
        <v>585</v>
      </c>
      <c r="I12" s="1152"/>
      <c r="J12" s="1164"/>
      <c r="K12" s="42"/>
      <c r="L12" s="1166" t="s">
        <v>566</v>
      </c>
      <c r="M12" s="146"/>
      <c r="N12" s="1223" t="s">
        <v>566</v>
      </c>
    </row>
    <row r="13" spans="1:14" ht="27" customHeight="1">
      <c r="A13" s="1096"/>
      <c r="B13" s="1140">
        <v>55</v>
      </c>
      <c r="C13" s="1141"/>
      <c r="D13" s="1142"/>
      <c r="E13" s="147"/>
      <c r="F13" s="148"/>
      <c r="G13" s="1163" t="s">
        <v>352</v>
      </c>
      <c r="H13" s="1163" t="s">
        <v>582</v>
      </c>
      <c r="I13" s="1153"/>
      <c r="J13" s="1165" t="s">
        <v>577</v>
      </c>
      <c r="K13" s="149"/>
      <c r="L13" s="544" t="s">
        <v>566</v>
      </c>
      <c r="M13" s="149"/>
      <c r="N13" s="1209" t="s">
        <v>566</v>
      </c>
    </row>
    <row r="14" spans="1:14" ht="27" customHeight="1">
      <c r="A14" s="199"/>
      <c r="B14" s="1144"/>
      <c r="C14" s="1145"/>
      <c r="D14" s="1224"/>
      <c r="E14" s="1146"/>
      <c r="F14" s="1147"/>
      <c r="G14" s="1217" t="s">
        <v>352</v>
      </c>
      <c r="H14" s="1217" t="s">
        <v>582</v>
      </c>
      <c r="I14" s="1225"/>
      <c r="J14" s="1217" t="s">
        <v>577</v>
      </c>
      <c r="K14" s="1226"/>
      <c r="L14" s="1162" t="s">
        <v>566</v>
      </c>
      <c r="M14" s="1226"/>
      <c r="N14" s="1227" t="s">
        <v>566</v>
      </c>
    </row>
    <row r="15" spans="1:14" ht="27" customHeight="1">
      <c r="A15" s="199"/>
      <c r="B15" s="1943" t="s">
        <v>579</v>
      </c>
      <c r="C15" s="1145"/>
      <c r="D15" s="1224"/>
      <c r="E15" s="1146"/>
      <c r="F15" s="1147"/>
      <c r="G15" s="1217" t="s">
        <v>352</v>
      </c>
      <c r="H15" s="1217" t="s">
        <v>582</v>
      </c>
      <c r="I15" s="1225"/>
      <c r="J15" s="1217" t="s">
        <v>577</v>
      </c>
      <c r="K15" s="1226"/>
      <c r="L15" s="1162" t="s">
        <v>566</v>
      </c>
      <c r="M15" s="1226"/>
      <c r="N15" s="1227" t="s">
        <v>566</v>
      </c>
    </row>
    <row r="16" spans="1:14" ht="27" customHeight="1">
      <c r="A16" s="199"/>
      <c r="B16" s="1943"/>
      <c r="C16" s="1145"/>
      <c r="D16" s="1224"/>
      <c r="E16" s="1146"/>
      <c r="F16" s="1147"/>
      <c r="G16" s="1217" t="s">
        <v>352</v>
      </c>
      <c r="H16" s="1217" t="s">
        <v>582</v>
      </c>
      <c r="I16" s="1225"/>
      <c r="J16" s="1217" t="s">
        <v>577</v>
      </c>
      <c r="K16" s="1226"/>
      <c r="L16" s="1162" t="s">
        <v>566</v>
      </c>
      <c r="M16" s="1226"/>
      <c r="N16" s="1227" t="s">
        <v>566</v>
      </c>
    </row>
    <row r="17" spans="1:14" ht="27" customHeight="1">
      <c r="A17" s="199"/>
      <c r="B17" s="1943"/>
      <c r="C17" s="1145"/>
      <c r="D17" s="1224"/>
      <c r="E17" s="1146"/>
      <c r="F17" s="1147"/>
      <c r="G17" s="1217" t="s">
        <v>352</v>
      </c>
      <c r="H17" s="1217" t="s">
        <v>582</v>
      </c>
      <c r="I17" s="1225"/>
      <c r="J17" s="1217" t="s">
        <v>577</v>
      </c>
      <c r="K17" s="1226"/>
      <c r="L17" s="1162" t="s">
        <v>566</v>
      </c>
      <c r="M17" s="1226"/>
      <c r="N17" s="1227" t="s">
        <v>566</v>
      </c>
    </row>
    <row r="18" spans="1:14" ht="27" customHeight="1">
      <c r="A18" s="199"/>
      <c r="B18" s="1943"/>
      <c r="C18" s="1145"/>
      <c r="D18" s="1224"/>
      <c r="E18" s="1146"/>
      <c r="F18" s="1147"/>
      <c r="G18" s="1217" t="s">
        <v>352</v>
      </c>
      <c r="H18" s="1217" t="s">
        <v>582</v>
      </c>
      <c r="I18" s="1225"/>
      <c r="J18" s="1217" t="s">
        <v>577</v>
      </c>
      <c r="K18" s="1226"/>
      <c r="L18" s="1162" t="s">
        <v>566</v>
      </c>
      <c r="M18" s="1226"/>
      <c r="N18" s="1227" t="s">
        <v>566</v>
      </c>
    </row>
    <row r="19" spans="1:14" ht="27" customHeight="1">
      <c r="A19" s="199"/>
      <c r="B19" s="1943"/>
      <c r="C19" s="1145"/>
      <c r="D19" s="1224"/>
      <c r="E19" s="1146"/>
      <c r="F19" s="1147"/>
      <c r="G19" s="1217" t="s">
        <v>352</v>
      </c>
      <c r="H19" s="1217" t="s">
        <v>582</v>
      </c>
      <c r="I19" s="1225"/>
      <c r="J19" s="1217" t="s">
        <v>577</v>
      </c>
      <c r="K19" s="1226"/>
      <c r="L19" s="1162" t="s">
        <v>566</v>
      </c>
      <c r="M19" s="1226"/>
      <c r="N19" s="1227" t="s">
        <v>566</v>
      </c>
    </row>
    <row r="20" spans="1:14" ht="27" customHeight="1">
      <c r="A20" s="199"/>
      <c r="B20" s="1144"/>
      <c r="C20" s="1145"/>
      <c r="D20" s="1148"/>
      <c r="E20" s="1228"/>
      <c r="F20" s="1229"/>
      <c r="G20" s="1217" t="s">
        <v>583</v>
      </c>
      <c r="H20" s="1217" t="s">
        <v>582</v>
      </c>
      <c r="I20" s="1230"/>
      <c r="J20" s="1231" t="s">
        <v>577</v>
      </c>
      <c r="K20" s="1220"/>
      <c r="L20" s="1221" t="s">
        <v>566</v>
      </c>
      <c r="M20" s="1220"/>
      <c r="N20" s="1222" t="s">
        <v>566</v>
      </c>
    </row>
    <row r="21" spans="1:14" ht="27" customHeight="1">
      <c r="A21" s="1208"/>
      <c r="B21" s="1149"/>
      <c r="C21" s="1138"/>
      <c r="D21" s="1150"/>
      <c r="E21" s="800" t="s">
        <v>581</v>
      </c>
      <c r="F21" s="875"/>
      <c r="G21" s="1164" t="s">
        <v>584</v>
      </c>
      <c r="H21" s="1164" t="s">
        <v>585</v>
      </c>
      <c r="I21" s="1154"/>
      <c r="J21" s="685"/>
      <c r="K21" s="42"/>
      <c r="L21" s="1166" t="s">
        <v>566</v>
      </c>
      <c r="M21" s="1161"/>
      <c r="N21" s="1223" t="s">
        <v>566</v>
      </c>
    </row>
    <row r="22" spans="1:14" ht="27" customHeight="1">
      <c r="A22" s="1096"/>
      <c r="B22" s="1140">
        <v>55</v>
      </c>
      <c r="C22" s="1141"/>
      <c r="D22" s="1142"/>
      <c r="E22" s="88"/>
      <c r="F22" s="143"/>
      <c r="G22" s="1163" t="s">
        <v>352</v>
      </c>
      <c r="H22" s="1163" t="s">
        <v>582</v>
      </c>
      <c r="I22" s="1143"/>
      <c r="J22" s="1163" t="s">
        <v>577</v>
      </c>
      <c r="K22" s="55"/>
      <c r="L22" s="544" t="s">
        <v>566</v>
      </c>
      <c r="M22" s="55"/>
      <c r="N22" s="1209" t="s">
        <v>566</v>
      </c>
    </row>
    <row r="23" spans="1:14" ht="27" customHeight="1">
      <c r="A23" s="199"/>
      <c r="B23" s="1144"/>
      <c r="C23" s="1145"/>
      <c r="D23" s="1224"/>
      <c r="E23" s="1146"/>
      <c r="F23" s="1147"/>
      <c r="G23" s="1217" t="s">
        <v>352</v>
      </c>
      <c r="H23" s="1217" t="s">
        <v>582</v>
      </c>
      <c r="I23" s="1225"/>
      <c r="J23" s="1217" t="s">
        <v>577</v>
      </c>
      <c r="K23" s="1226"/>
      <c r="L23" s="1162" t="s">
        <v>566</v>
      </c>
      <c r="M23" s="1226"/>
      <c r="N23" s="1227" t="s">
        <v>566</v>
      </c>
    </row>
    <row r="24" spans="1:14" ht="27" customHeight="1">
      <c r="A24" s="199"/>
      <c r="B24" s="1943" t="s">
        <v>580</v>
      </c>
      <c r="C24" s="1145"/>
      <c r="D24" s="1224"/>
      <c r="E24" s="1146"/>
      <c r="F24" s="1147"/>
      <c r="G24" s="1217" t="s">
        <v>352</v>
      </c>
      <c r="H24" s="1217" t="s">
        <v>582</v>
      </c>
      <c r="I24" s="1225"/>
      <c r="J24" s="1217" t="s">
        <v>577</v>
      </c>
      <c r="K24" s="1226"/>
      <c r="L24" s="1162" t="s">
        <v>566</v>
      </c>
      <c r="M24" s="1226"/>
      <c r="N24" s="1227" t="s">
        <v>566</v>
      </c>
    </row>
    <row r="25" spans="1:14" ht="27" customHeight="1">
      <c r="A25" s="199"/>
      <c r="B25" s="1943"/>
      <c r="C25" s="1145"/>
      <c r="D25" s="1224"/>
      <c r="E25" s="1146"/>
      <c r="F25" s="1147"/>
      <c r="G25" s="1217" t="s">
        <v>352</v>
      </c>
      <c r="H25" s="1217" t="s">
        <v>582</v>
      </c>
      <c r="I25" s="1225"/>
      <c r="J25" s="1217" t="s">
        <v>577</v>
      </c>
      <c r="K25" s="1226"/>
      <c r="L25" s="1162" t="s">
        <v>566</v>
      </c>
      <c r="M25" s="1226"/>
      <c r="N25" s="1227" t="s">
        <v>566</v>
      </c>
    </row>
    <row r="26" spans="1:14" ht="27" customHeight="1">
      <c r="A26" s="199"/>
      <c r="B26" s="1943"/>
      <c r="C26" s="1145"/>
      <c r="D26" s="1224"/>
      <c r="E26" s="1146"/>
      <c r="F26" s="1147"/>
      <c r="G26" s="1217" t="s">
        <v>352</v>
      </c>
      <c r="H26" s="1217" t="s">
        <v>582</v>
      </c>
      <c r="I26" s="1225"/>
      <c r="J26" s="1217" t="s">
        <v>577</v>
      </c>
      <c r="K26" s="1226"/>
      <c r="L26" s="1162" t="s">
        <v>566</v>
      </c>
      <c r="M26" s="1226"/>
      <c r="N26" s="1227" t="s">
        <v>566</v>
      </c>
    </row>
    <row r="27" spans="1:14" ht="27" customHeight="1">
      <c r="A27" s="199"/>
      <c r="B27" s="1943"/>
      <c r="C27" s="1145"/>
      <c r="D27" s="1224"/>
      <c r="E27" s="1146"/>
      <c r="F27" s="1147"/>
      <c r="G27" s="1217" t="s">
        <v>352</v>
      </c>
      <c r="H27" s="1217" t="s">
        <v>582</v>
      </c>
      <c r="I27" s="1225"/>
      <c r="J27" s="1217" t="s">
        <v>577</v>
      </c>
      <c r="K27" s="1226"/>
      <c r="L27" s="1162" t="s">
        <v>566</v>
      </c>
      <c r="M27" s="1226"/>
      <c r="N27" s="1227" t="s">
        <v>566</v>
      </c>
    </row>
    <row r="28" spans="1:14" ht="27" customHeight="1">
      <c r="A28" s="199"/>
      <c r="B28" s="1943"/>
      <c r="C28" s="1145"/>
      <c r="D28" s="1224"/>
      <c r="E28" s="1146"/>
      <c r="F28" s="1147"/>
      <c r="G28" s="1217" t="s">
        <v>352</v>
      </c>
      <c r="H28" s="1217" t="s">
        <v>582</v>
      </c>
      <c r="I28" s="1225"/>
      <c r="J28" s="1217" t="s">
        <v>577</v>
      </c>
      <c r="K28" s="1226"/>
      <c r="L28" s="1162" t="s">
        <v>566</v>
      </c>
      <c r="M28" s="1226"/>
      <c r="N28" s="1227" t="s">
        <v>566</v>
      </c>
    </row>
    <row r="29" spans="1:14" ht="27" customHeight="1">
      <c r="A29" s="199"/>
      <c r="B29" s="1144"/>
      <c r="C29" s="1145"/>
      <c r="D29" s="1148"/>
      <c r="E29" s="1228"/>
      <c r="F29" s="1229"/>
      <c r="G29" s="1217" t="s">
        <v>583</v>
      </c>
      <c r="H29" s="1217" t="s">
        <v>582</v>
      </c>
      <c r="I29" s="1230"/>
      <c r="J29" s="1219" t="s">
        <v>577</v>
      </c>
      <c r="K29" s="1220"/>
      <c r="L29" s="1221" t="s">
        <v>566</v>
      </c>
      <c r="M29" s="1220"/>
      <c r="N29" s="1222" t="s">
        <v>566</v>
      </c>
    </row>
    <row r="30" spans="1:14" ht="27" customHeight="1" thickBot="1">
      <c r="A30" s="1208"/>
      <c r="B30" s="1149"/>
      <c r="C30" s="1138"/>
      <c r="D30" s="1150"/>
      <c r="E30" s="800" t="s">
        <v>581</v>
      </c>
      <c r="F30" s="875"/>
      <c r="G30" s="1164" t="s">
        <v>584</v>
      </c>
      <c r="H30" s="1164" t="s">
        <v>585</v>
      </c>
      <c r="I30" s="1154"/>
      <c r="J30" s="1164"/>
      <c r="K30" s="495"/>
      <c r="L30" s="1167" t="s">
        <v>566</v>
      </c>
      <c r="M30" s="146"/>
      <c r="N30" s="1223" t="s">
        <v>566</v>
      </c>
    </row>
    <row r="31" spans="1:14" ht="37.5" customHeight="1" thickBot="1">
      <c r="A31" s="1944" t="s">
        <v>556</v>
      </c>
      <c r="B31" s="1945"/>
      <c r="C31" s="1945"/>
      <c r="D31" s="1945"/>
      <c r="E31" s="1945"/>
      <c r="F31" s="1946"/>
      <c r="G31" s="1232"/>
      <c r="H31" s="1232"/>
      <c r="I31" s="1233"/>
      <c r="J31" s="1234"/>
      <c r="K31" s="940"/>
      <c r="L31" s="1204" t="s">
        <v>566</v>
      </c>
      <c r="M31" s="1235"/>
      <c r="N31" s="1236" t="s">
        <v>617</v>
      </c>
    </row>
    <row r="32" spans="1:14" ht="8.25" customHeight="1">
      <c r="B32" s="493"/>
      <c r="C32" s="493"/>
      <c r="D32" s="907"/>
      <c r="E32" s="30"/>
      <c r="F32" s="907"/>
      <c r="G32" s="1156"/>
      <c r="H32" s="1156"/>
      <c r="I32" s="1155"/>
      <c r="J32" s="1156"/>
      <c r="K32" s="1156"/>
      <c r="L32" s="1156"/>
      <c r="M32" s="1156"/>
      <c r="N32" s="1157"/>
    </row>
    <row r="33" spans="2:14" ht="8.25" customHeight="1">
      <c r="B33" s="493"/>
      <c r="C33" s="493"/>
      <c r="D33" s="907"/>
      <c r="E33" s="30"/>
      <c r="F33" s="907"/>
      <c r="G33" s="1156"/>
      <c r="H33" s="1156"/>
      <c r="I33" s="1155"/>
      <c r="J33" s="1156"/>
      <c r="K33" s="1156"/>
      <c r="L33" s="1156"/>
      <c r="M33" s="1156"/>
      <c r="N33" s="1157"/>
    </row>
    <row r="34" spans="2:14" ht="8.25" customHeight="1">
      <c r="B34" s="493"/>
      <c r="C34" s="493"/>
      <c r="D34" s="907"/>
      <c r="E34" s="30"/>
      <c r="F34" s="907"/>
      <c r="G34" s="1156"/>
      <c r="H34" s="1156"/>
      <c r="I34" s="1155"/>
      <c r="J34" s="1156"/>
      <c r="K34" s="1156"/>
      <c r="L34" s="1156"/>
      <c r="M34" s="1156"/>
      <c r="N34" s="1157"/>
    </row>
    <row r="35" spans="2:14" ht="8.25" customHeight="1">
      <c r="B35" s="493"/>
      <c r="C35" s="493"/>
      <c r="D35" s="907"/>
      <c r="E35" s="30"/>
      <c r="F35" s="907"/>
      <c r="G35" s="1156"/>
      <c r="H35" s="1156"/>
      <c r="I35" s="1155"/>
      <c r="J35" s="1156"/>
      <c r="K35" s="1156"/>
      <c r="L35" s="1156"/>
      <c r="M35" s="1156"/>
      <c r="N35" s="1157"/>
    </row>
    <row r="36" spans="2:14" ht="8.25" customHeight="1">
      <c r="B36" s="493"/>
      <c r="C36" s="493"/>
      <c r="D36" s="907"/>
      <c r="E36" s="30"/>
      <c r="F36" s="907"/>
      <c r="G36" s="1156"/>
      <c r="H36" s="1156"/>
      <c r="I36" s="1155"/>
      <c r="J36" s="1156"/>
      <c r="K36" s="1156"/>
      <c r="L36" s="1156"/>
      <c r="M36" s="1156"/>
      <c r="N36" s="1157"/>
    </row>
    <row r="37" spans="2:14" ht="8.25" customHeight="1">
      <c r="B37" s="493"/>
      <c r="C37" s="493"/>
      <c r="D37" s="907"/>
      <c r="E37" s="30"/>
      <c r="F37" s="907"/>
      <c r="G37" s="1156"/>
      <c r="H37" s="1156"/>
      <c r="I37" s="1155"/>
      <c r="J37" s="1156"/>
      <c r="K37" s="1156"/>
      <c r="L37" s="1156"/>
      <c r="M37" s="1156"/>
      <c r="N37" s="1157"/>
    </row>
    <row r="38" spans="2:14" ht="8.25" customHeight="1">
      <c r="B38" s="493"/>
      <c r="C38" s="493"/>
      <c r="D38" s="907"/>
      <c r="E38" s="30"/>
      <c r="F38" s="907"/>
      <c r="G38" s="1156"/>
      <c r="H38" s="1156"/>
      <c r="I38" s="1155"/>
      <c r="J38" s="1156"/>
      <c r="K38" s="1156"/>
      <c r="L38" s="1156"/>
      <c r="M38" s="1156"/>
      <c r="N38" s="1157"/>
    </row>
    <row r="39" spans="2:14" ht="8.25" customHeight="1">
      <c r="B39" s="493"/>
      <c r="C39" s="493"/>
      <c r="D39" s="907"/>
      <c r="E39" s="30"/>
      <c r="F39" s="907"/>
      <c r="G39" s="1156"/>
      <c r="H39" s="1156"/>
      <c r="I39" s="1155"/>
      <c r="J39" s="1156"/>
      <c r="K39" s="1156"/>
      <c r="L39" s="1156"/>
      <c r="M39" s="1156"/>
      <c r="N39" s="1157"/>
    </row>
    <row r="40" spans="2:14" ht="8.25" customHeight="1">
      <c r="B40" s="493"/>
      <c r="C40" s="493"/>
      <c r="D40" s="907"/>
      <c r="E40" s="30"/>
      <c r="F40" s="907"/>
      <c r="G40" s="1156"/>
      <c r="H40" s="1156"/>
      <c r="I40" s="1155"/>
      <c r="J40" s="1156"/>
      <c r="K40" s="1156"/>
      <c r="L40" s="1156"/>
      <c r="M40" s="1156"/>
      <c r="N40" s="1157"/>
    </row>
    <row r="41" spans="2:14" ht="8.25" customHeight="1">
      <c r="B41" s="493"/>
      <c r="C41" s="493"/>
      <c r="D41" s="907"/>
      <c r="E41" s="30"/>
      <c r="F41" s="907"/>
      <c r="G41" s="1156"/>
      <c r="H41" s="1156"/>
      <c r="I41" s="1155"/>
      <c r="J41" s="1156"/>
      <c r="K41" s="1156"/>
      <c r="L41" s="1156"/>
      <c r="M41" s="1156"/>
      <c r="N41" s="1157"/>
    </row>
    <row r="42" spans="2:14" ht="8.25" customHeight="1">
      <c r="B42" s="493"/>
      <c r="C42" s="493"/>
      <c r="D42" s="907"/>
      <c r="E42" s="30"/>
      <c r="F42" s="907"/>
      <c r="G42" s="1156"/>
      <c r="H42" s="1156"/>
      <c r="I42" s="1155"/>
      <c r="J42" s="1156"/>
      <c r="K42" s="1156"/>
      <c r="L42" s="1156"/>
      <c r="M42" s="1156"/>
      <c r="N42" s="1157"/>
    </row>
    <row r="43" spans="2:14" ht="8.25" customHeight="1">
      <c r="B43" s="493"/>
      <c r="C43" s="493"/>
      <c r="D43" s="907"/>
      <c r="E43" s="30"/>
      <c r="F43" s="907"/>
      <c r="G43" s="1156"/>
      <c r="H43" s="1156"/>
      <c r="I43" s="1155"/>
      <c r="J43" s="1156"/>
      <c r="K43" s="1156"/>
      <c r="L43" s="1156"/>
      <c r="M43" s="1156"/>
      <c r="N43" s="1157"/>
    </row>
    <row r="44" spans="2:14" ht="8.25" customHeight="1">
      <c r="B44" s="493"/>
      <c r="C44" s="493"/>
      <c r="D44" s="907"/>
      <c r="E44" s="30"/>
      <c r="F44" s="907"/>
      <c r="G44" s="1156"/>
      <c r="H44" s="1156"/>
      <c r="I44" s="1155"/>
      <c r="J44" s="1156"/>
      <c r="K44" s="1156"/>
      <c r="L44" s="1156"/>
      <c r="M44" s="1156"/>
      <c r="N44" s="1157"/>
    </row>
    <row r="45" spans="2:14" ht="14.1" customHeight="1">
      <c r="B45" s="3"/>
      <c r="C45" s="3"/>
      <c r="D45" s="1"/>
      <c r="E45" s="1"/>
      <c r="F45" s="1"/>
      <c r="G45" s="1"/>
      <c r="H45" s="1"/>
      <c r="I45" s="1158"/>
      <c r="J45" s="1"/>
      <c r="K45" s="1"/>
      <c r="L45" s="1"/>
      <c r="M45" s="1"/>
      <c r="N45" s="1"/>
    </row>
    <row r="46" spans="2:14" ht="14.1" customHeight="1">
      <c r="B46" s="3"/>
      <c r="C46" s="3"/>
      <c r="D46" s="1"/>
      <c r="E46" s="1"/>
      <c r="F46" s="1"/>
      <c r="G46" s="1"/>
      <c r="H46" s="1"/>
      <c r="I46" s="1158"/>
      <c r="J46" s="1"/>
      <c r="K46" s="1"/>
      <c r="L46" s="1"/>
      <c r="M46" s="1"/>
      <c r="N46" s="1"/>
    </row>
    <row r="47" spans="2:14" ht="18" customHeight="1">
      <c r="B47" s="3"/>
      <c r="C47" s="3"/>
      <c r="D47" s="1"/>
      <c r="E47" s="3"/>
      <c r="F47" s="1"/>
      <c r="G47" s="1"/>
      <c r="H47" s="1"/>
      <c r="I47" s="1159"/>
      <c r="J47" s="1"/>
      <c r="K47" s="1"/>
      <c r="L47" s="1"/>
      <c r="M47" s="1"/>
      <c r="N47" s="3"/>
    </row>
    <row r="48" spans="2:14" ht="18" customHeight="1">
      <c r="B48" s="3"/>
      <c r="C48" s="3"/>
      <c r="D48" s="1"/>
      <c r="E48" s="3"/>
      <c r="F48" s="1"/>
      <c r="G48" s="3"/>
      <c r="H48" s="3"/>
      <c r="I48" s="1159"/>
      <c r="J48" s="1"/>
      <c r="K48" s="1"/>
      <c r="L48" s="1"/>
      <c r="M48" s="1"/>
      <c r="N48" s="3"/>
    </row>
    <row r="49" spans="2:14" ht="18" customHeight="1">
      <c r="B49" s="3"/>
      <c r="C49" s="3"/>
      <c r="D49" s="1"/>
      <c r="E49" s="3"/>
      <c r="F49" s="1"/>
      <c r="G49" s="3"/>
      <c r="H49" s="3"/>
      <c r="I49" s="1159"/>
      <c r="J49" s="1"/>
      <c r="K49" s="1"/>
      <c r="L49" s="1"/>
      <c r="M49" s="1"/>
      <c r="N49" s="3"/>
    </row>
    <row r="50" spans="2:14" ht="18" customHeight="1">
      <c r="B50" s="3"/>
      <c r="C50" s="3"/>
      <c r="D50" s="1"/>
      <c r="E50" s="3"/>
      <c r="F50" s="1"/>
      <c r="G50" s="3"/>
      <c r="H50" s="3"/>
      <c r="I50" s="1159"/>
      <c r="J50" s="1"/>
      <c r="K50" s="1"/>
      <c r="L50" s="1"/>
      <c r="M50" s="1"/>
      <c r="N50" s="3"/>
    </row>
    <row r="51" spans="2:14" ht="18" customHeight="1">
      <c r="B51" s="3"/>
      <c r="C51" s="3"/>
      <c r="D51" s="1"/>
      <c r="E51" s="3"/>
      <c r="F51" s="1"/>
      <c r="G51" s="3"/>
      <c r="H51" s="3"/>
      <c r="I51" s="1159"/>
      <c r="J51" s="1"/>
      <c r="K51" s="1"/>
      <c r="L51" s="1"/>
      <c r="M51" s="1"/>
      <c r="N51" s="3"/>
    </row>
    <row r="52" spans="2:14" ht="18" customHeight="1">
      <c r="G52" s="1"/>
      <c r="H52" s="1"/>
    </row>
    <row r="53" spans="2:14" ht="18" customHeight="1"/>
    <row r="54" spans="2:14" ht="18" customHeight="1"/>
    <row r="55" spans="2:14" ht="18" customHeight="1"/>
    <row r="56" spans="2:14" ht="18" customHeight="1"/>
    <row r="57" spans="2:14" ht="18" customHeight="1"/>
    <row r="58" spans="2:14" ht="18" customHeight="1"/>
    <row r="59" spans="2:14" ht="18" customHeight="1"/>
    <row r="60" spans="2:14" ht="18" customHeight="1"/>
    <row r="61" spans="2:14" ht="18" customHeight="1"/>
    <row r="62" spans="2:14" ht="18" customHeight="1"/>
    <row r="63" spans="2:14" ht="18" customHeight="1"/>
    <row r="64" spans="2:14" ht="18" customHeight="1"/>
    <row r="65" spans="2:3" ht="18" customHeight="1"/>
    <row r="66" spans="2:3" ht="18" customHeight="1"/>
    <row r="67" spans="2:3" ht="18" customHeight="1"/>
    <row r="68" spans="2:3" ht="18" customHeight="1"/>
    <row r="69" spans="2:3" ht="20.100000000000001" customHeight="1"/>
    <row r="70" spans="2:3" ht="24.9" customHeight="1"/>
    <row r="71" spans="2:3">
      <c r="B71" s="1160"/>
      <c r="C71" s="1160"/>
    </row>
    <row r="73" spans="2:3" ht="17.100000000000001" customHeight="1"/>
    <row r="74" spans="2:3" ht="17.100000000000001" customHeight="1"/>
    <row r="75" spans="2:3" ht="20.100000000000001" customHeight="1"/>
    <row r="76" spans="2:3" ht="20.100000000000001" customHeight="1"/>
    <row r="77" spans="2:3" ht="20.100000000000001" customHeight="1"/>
    <row r="78" spans="2:3" ht="20.100000000000001" customHeight="1"/>
    <row r="79" spans="2:3" ht="20.100000000000001" customHeight="1"/>
    <row r="80" spans="2:3" ht="20.100000000000001" customHeight="1"/>
  </sheetData>
  <mergeCells count="10">
    <mergeCell ref="B15:B19"/>
    <mergeCell ref="B24:B28"/>
    <mergeCell ref="A31:F31"/>
    <mergeCell ref="B2:B3"/>
    <mergeCell ref="D2:F3"/>
    <mergeCell ref="I2:I3"/>
    <mergeCell ref="G2:H2"/>
    <mergeCell ref="K2:L3"/>
    <mergeCell ref="M2:N3"/>
    <mergeCell ref="B6:B10"/>
  </mergeCells>
  <phoneticPr fontId="19"/>
  <printOptions horizontalCentered="1"/>
  <pageMargins left="0.39370078740157483" right="0.59055118110236227" top="0" bottom="0" header="0.51181102362204722" footer="0.51181102362204722"/>
  <pageSetup paperSize="9" orientation="portrait" horizontalDpi="4294967293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0"/>
  <sheetViews>
    <sheetView topLeftCell="A10" workbookViewId="0">
      <selection activeCell="O31" sqref="O31"/>
    </sheetView>
  </sheetViews>
  <sheetFormatPr defaultColWidth="9" defaultRowHeight="27.75" customHeight="1"/>
  <cols>
    <col min="1" max="1" width="5" style="57" customWidth="1"/>
    <col min="2" max="2" width="17.3984375" style="57" customWidth="1"/>
    <col min="3" max="3" width="6.19921875" style="57" customWidth="1"/>
    <col min="4" max="4" width="6.09765625" style="57" customWidth="1"/>
    <col min="5" max="5" width="8.09765625" style="57" customWidth="1"/>
    <col min="6" max="6" width="5" style="57" customWidth="1"/>
    <col min="7" max="7" width="8.19921875" style="57" customWidth="1"/>
    <col min="8" max="8" width="5" style="57" customWidth="1"/>
    <col min="9" max="9" width="0.8984375" style="57" customWidth="1"/>
    <col min="10" max="10" width="13.3984375" style="57" customWidth="1"/>
    <col min="11" max="11" width="5.09765625" style="57" customWidth="1"/>
    <col min="12" max="16384" width="9" style="57"/>
  </cols>
  <sheetData>
    <row r="1" spans="1:8" ht="33.75" customHeight="1">
      <c r="B1" s="1961" t="s">
        <v>652</v>
      </c>
      <c r="C1" s="1961"/>
      <c r="D1" s="1961"/>
      <c r="E1" s="1961"/>
      <c r="F1" s="1961"/>
      <c r="G1" s="1961"/>
      <c r="H1" s="1961"/>
    </row>
    <row r="2" spans="1:8" ht="9" customHeight="1" thickBot="1"/>
    <row r="3" spans="1:8" ht="21.75" customHeight="1">
      <c r="A3" s="1246" t="s">
        <v>654</v>
      </c>
      <c r="B3" s="1867" t="s">
        <v>656</v>
      </c>
      <c r="C3" s="1867"/>
      <c r="D3" s="1867"/>
      <c r="E3" s="1867" t="s">
        <v>655</v>
      </c>
      <c r="F3" s="1867"/>
      <c r="G3" s="1867" t="s">
        <v>590</v>
      </c>
      <c r="H3" s="1956"/>
    </row>
    <row r="4" spans="1:8" ht="25.5" customHeight="1">
      <c r="A4" s="1247">
        <v>56</v>
      </c>
      <c r="B4" s="1960"/>
      <c r="C4" s="1960"/>
      <c r="D4" s="1960"/>
      <c r="E4" s="1237"/>
      <c r="F4" s="1240" t="s">
        <v>566</v>
      </c>
      <c r="G4" s="1237"/>
      <c r="H4" s="1248" t="s">
        <v>566</v>
      </c>
    </row>
    <row r="5" spans="1:8" ht="25.5" customHeight="1">
      <c r="A5" s="1860" t="s">
        <v>657</v>
      </c>
      <c r="B5" s="1958"/>
      <c r="C5" s="1958"/>
      <c r="D5" s="1958"/>
      <c r="E5" s="1238"/>
      <c r="F5" s="1241" t="s">
        <v>659</v>
      </c>
      <c r="G5" s="1238"/>
      <c r="H5" s="1249" t="s">
        <v>659</v>
      </c>
    </row>
    <row r="6" spans="1:8" ht="25.5" customHeight="1">
      <c r="A6" s="1860"/>
      <c r="B6" s="1958"/>
      <c r="C6" s="1958"/>
      <c r="D6" s="1958"/>
      <c r="E6" s="1238"/>
      <c r="F6" s="1241" t="s">
        <v>659</v>
      </c>
      <c r="G6" s="1238"/>
      <c r="H6" s="1249" t="s">
        <v>659</v>
      </c>
    </row>
    <row r="7" spans="1:8" ht="25.5" customHeight="1">
      <c r="A7" s="1860"/>
      <c r="B7" s="1958"/>
      <c r="C7" s="1958"/>
      <c r="D7" s="1958"/>
      <c r="E7" s="1238"/>
      <c r="F7" s="1241" t="s">
        <v>660</v>
      </c>
      <c r="G7" s="1238"/>
      <c r="H7" s="1249" t="s">
        <v>660</v>
      </c>
    </row>
    <row r="8" spans="1:8" ht="25.5" customHeight="1">
      <c r="A8" s="1860"/>
      <c r="B8" s="1959"/>
      <c r="C8" s="1959"/>
      <c r="D8" s="1959"/>
      <c r="E8" s="1239"/>
      <c r="F8" s="1242" t="s">
        <v>659</v>
      </c>
      <c r="G8" s="1239"/>
      <c r="H8" s="1250" t="s">
        <v>659</v>
      </c>
    </row>
    <row r="9" spans="1:8" ht="25.5" customHeight="1">
      <c r="A9" s="1861"/>
      <c r="B9" s="1832" t="s">
        <v>658</v>
      </c>
      <c r="C9" s="1832"/>
      <c r="D9" s="1832"/>
      <c r="E9" s="1179"/>
      <c r="F9" s="1242" t="s">
        <v>659</v>
      </c>
      <c r="G9" s="1179"/>
      <c r="H9" s="1250" t="s">
        <v>659</v>
      </c>
    </row>
    <row r="10" spans="1:8" ht="25.5" customHeight="1">
      <c r="A10" s="1247">
        <v>56</v>
      </c>
      <c r="B10" s="1960" t="s">
        <v>662</v>
      </c>
      <c r="C10" s="1960"/>
      <c r="D10" s="1960"/>
      <c r="E10" s="1237"/>
      <c r="F10" s="1240" t="s">
        <v>566</v>
      </c>
      <c r="G10" s="1237"/>
      <c r="H10" s="1248" t="s">
        <v>566</v>
      </c>
    </row>
    <row r="11" spans="1:8" ht="25.5" customHeight="1">
      <c r="A11" s="1860" t="s">
        <v>661</v>
      </c>
      <c r="B11" s="1958" t="s">
        <v>663</v>
      </c>
      <c r="C11" s="1958"/>
      <c r="D11" s="1958"/>
      <c r="E11" s="1238"/>
      <c r="F11" s="1241" t="s">
        <v>659</v>
      </c>
      <c r="G11" s="1238"/>
      <c r="H11" s="1249" t="s">
        <v>659</v>
      </c>
    </row>
    <row r="12" spans="1:8" ht="25.5" customHeight="1">
      <c r="A12" s="1860"/>
      <c r="B12" s="1958" t="s">
        <v>664</v>
      </c>
      <c r="C12" s="1958"/>
      <c r="D12" s="1958"/>
      <c r="E12" s="1238"/>
      <c r="F12" s="1241" t="s">
        <v>659</v>
      </c>
      <c r="G12" s="1238"/>
      <c r="H12" s="1249" t="s">
        <v>659</v>
      </c>
    </row>
    <row r="13" spans="1:8" ht="25.5" customHeight="1">
      <c r="A13" s="1860"/>
      <c r="B13" s="1959"/>
      <c r="C13" s="1959"/>
      <c r="D13" s="1959"/>
      <c r="E13" s="1239"/>
      <c r="F13" s="1242" t="s">
        <v>660</v>
      </c>
      <c r="G13" s="1239"/>
      <c r="H13" s="1250" t="s">
        <v>660</v>
      </c>
    </row>
    <row r="14" spans="1:8" ht="25.5" customHeight="1">
      <c r="A14" s="1861"/>
      <c r="B14" s="1832" t="s">
        <v>658</v>
      </c>
      <c r="C14" s="1832"/>
      <c r="D14" s="1832"/>
      <c r="E14" s="1243"/>
      <c r="F14" s="1244" t="s">
        <v>659</v>
      </c>
      <c r="G14" s="1243"/>
      <c r="H14" s="1251" t="s">
        <v>659</v>
      </c>
    </row>
    <row r="15" spans="1:8" ht="25.5" customHeight="1">
      <c r="A15" s="1186">
        <v>56</v>
      </c>
      <c r="B15" s="1832" t="s">
        <v>665</v>
      </c>
      <c r="C15" s="1832"/>
      <c r="D15" s="1832"/>
      <c r="E15" s="1179"/>
      <c r="F15" s="1244" t="s">
        <v>659</v>
      </c>
      <c r="G15" s="1179"/>
      <c r="H15" s="1251" t="s">
        <v>659</v>
      </c>
    </row>
    <row r="16" spans="1:8" ht="25.5" customHeight="1">
      <c r="A16" s="1247">
        <v>56</v>
      </c>
      <c r="B16" s="1960" t="s">
        <v>666</v>
      </c>
      <c r="C16" s="1960"/>
      <c r="D16" s="1960"/>
      <c r="E16" s="1237"/>
      <c r="F16" s="1240" t="s">
        <v>566</v>
      </c>
      <c r="G16" s="1237"/>
      <c r="H16" s="1248" t="s">
        <v>566</v>
      </c>
    </row>
    <row r="17" spans="1:11" ht="25.5" customHeight="1">
      <c r="A17" s="1860" t="s">
        <v>395</v>
      </c>
      <c r="B17" s="1958" t="s">
        <v>667</v>
      </c>
      <c r="C17" s="1958"/>
      <c r="D17" s="1958"/>
      <c r="E17" s="1238"/>
      <c r="F17" s="1241" t="s">
        <v>659</v>
      </c>
      <c r="G17" s="1238"/>
      <c r="H17" s="1249" t="s">
        <v>659</v>
      </c>
    </row>
    <row r="18" spans="1:11" ht="25.5" customHeight="1">
      <c r="A18" s="1860"/>
      <c r="B18" s="1959" t="s">
        <v>668</v>
      </c>
      <c r="C18" s="1959"/>
      <c r="D18" s="1959"/>
      <c r="E18" s="1239"/>
      <c r="F18" s="1242" t="s">
        <v>659</v>
      </c>
      <c r="G18" s="1239"/>
      <c r="H18" s="1250" t="s">
        <v>659</v>
      </c>
    </row>
    <row r="19" spans="1:11" ht="25.5" customHeight="1">
      <c r="A19" s="1861"/>
      <c r="B19" s="1832" t="s">
        <v>658</v>
      </c>
      <c r="C19" s="1832"/>
      <c r="D19" s="1832"/>
      <c r="E19" s="1179"/>
      <c r="F19" s="1245" t="s">
        <v>659</v>
      </c>
      <c r="G19" s="1179"/>
      <c r="H19" s="1252" t="s">
        <v>659</v>
      </c>
    </row>
    <row r="20" spans="1:11" ht="27.75" customHeight="1" thickBot="1">
      <c r="A20" s="1951" t="s">
        <v>669</v>
      </c>
      <c r="B20" s="1952"/>
      <c r="C20" s="1952"/>
      <c r="D20" s="1953"/>
      <c r="E20" s="1188"/>
      <c r="F20" s="1253" t="s">
        <v>659</v>
      </c>
      <c r="G20" s="1188"/>
      <c r="H20" s="1254" t="s">
        <v>659</v>
      </c>
    </row>
    <row r="21" spans="1:11" ht="39" customHeight="1"/>
    <row r="22" spans="1:11" ht="27.75" customHeight="1">
      <c r="A22" s="1255"/>
      <c r="B22" s="1957" t="s">
        <v>670</v>
      </c>
      <c r="C22" s="1957"/>
      <c r="D22" s="1957"/>
      <c r="E22" s="1957"/>
      <c r="F22" s="1255"/>
      <c r="G22" s="1255"/>
    </row>
    <row r="23" spans="1:11" ht="12" customHeight="1" thickBot="1"/>
    <row r="24" spans="1:11" ht="23.25" customHeight="1">
      <c r="A24" s="1246" t="s">
        <v>654</v>
      </c>
      <c r="B24" s="1867" t="s">
        <v>656</v>
      </c>
      <c r="C24" s="1867"/>
      <c r="D24" s="1867"/>
      <c r="E24" s="1867" t="s">
        <v>655</v>
      </c>
      <c r="F24" s="1867"/>
      <c r="G24" s="1867" t="s">
        <v>590</v>
      </c>
      <c r="H24" s="1956"/>
    </row>
    <row r="25" spans="1:11" ht="24.75" customHeight="1">
      <c r="A25" s="1247">
        <v>56</v>
      </c>
      <c r="B25" s="1264" t="s">
        <v>672</v>
      </c>
      <c r="C25" s="1262" t="s">
        <v>593</v>
      </c>
      <c r="D25" s="1263" t="s">
        <v>673</v>
      </c>
      <c r="E25" s="1179"/>
      <c r="F25" s="1245" t="s">
        <v>566</v>
      </c>
      <c r="G25" s="1197"/>
      <c r="H25" s="1252" t="s">
        <v>566</v>
      </c>
    </row>
    <row r="26" spans="1:11" ht="24.75" customHeight="1">
      <c r="A26" s="1861" t="s">
        <v>671</v>
      </c>
      <c r="B26" s="1257"/>
      <c r="C26" s="1256"/>
      <c r="D26" s="1258"/>
      <c r="E26" s="1179"/>
      <c r="F26" s="1245" t="s">
        <v>566</v>
      </c>
      <c r="G26" s="1197"/>
      <c r="H26" s="1252" t="s">
        <v>566</v>
      </c>
    </row>
    <row r="27" spans="1:11" ht="24.75" customHeight="1">
      <c r="A27" s="1949"/>
      <c r="B27" s="1265" t="s">
        <v>674</v>
      </c>
      <c r="C27" s="1256"/>
      <c r="D27" s="1258"/>
      <c r="E27" s="1179"/>
      <c r="F27" s="1245" t="s">
        <v>566</v>
      </c>
      <c r="G27" s="1197"/>
      <c r="H27" s="1252" t="s">
        <v>566</v>
      </c>
    </row>
    <row r="28" spans="1:11" ht="24.75" customHeight="1" thickBot="1">
      <c r="A28" s="1949"/>
      <c r="B28" s="1257"/>
      <c r="C28" s="1256"/>
      <c r="D28" s="1258"/>
      <c r="E28" s="1179"/>
      <c r="F28" s="1245" t="s">
        <v>566</v>
      </c>
      <c r="G28" s="1197"/>
      <c r="H28" s="1252" t="s">
        <v>566</v>
      </c>
    </row>
    <row r="29" spans="1:11" ht="24.75" customHeight="1" thickBot="1">
      <c r="A29" s="1950"/>
      <c r="B29" s="1259"/>
      <c r="C29" s="1260"/>
      <c r="D29" s="1261"/>
      <c r="E29" s="1179"/>
      <c r="F29" s="1245" t="s">
        <v>566</v>
      </c>
      <c r="G29" s="1197"/>
      <c r="H29" s="1252" t="s">
        <v>566</v>
      </c>
      <c r="J29" s="1954" t="s">
        <v>675</v>
      </c>
      <c r="K29" s="1955"/>
    </row>
    <row r="30" spans="1:11" ht="33.75" customHeight="1" thickBot="1">
      <c r="A30" s="1951" t="s">
        <v>669</v>
      </c>
      <c r="B30" s="1952"/>
      <c r="C30" s="1952"/>
      <c r="D30" s="1953"/>
      <c r="E30" s="1188"/>
      <c r="F30" s="1253" t="s">
        <v>566</v>
      </c>
      <c r="G30" s="1192"/>
      <c r="H30" s="1254" t="s">
        <v>566</v>
      </c>
      <c r="J30" s="1266"/>
      <c r="K30" s="1267" t="s">
        <v>566</v>
      </c>
    </row>
  </sheetData>
  <mergeCells count="31">
    <mergeCell ref="B7:D7"/>
    <mergeCell ref="B8:D8"/>
    <mergeCell ref="B9:D9"/>
    <mergeCell ref="B10:D10"/>
    <mergeCell ref="B1:H1"/>
    <mergeCell ref="B3:D3"/>
    <mergeCell ref="E3:F3"/>
    <mergeCell ref="G3:H3"/>
    <mergeCell ref="B4:D4"/>
    <mergeCell ref="A17:A19"/>
    <mergeCell ref="A20:D20"/>
    <mergeCell ref="B22:E22"/>
    <mergeCell ref="B17:D17"/>
    <mergeCell ref="A5:A9"/>
    <mergeCell ref="A11:A14"/>
    <mergeCell ref="B18:D18"/>
    <mergeCell ref="B19:D19"/>
    <mergeCell ref="B11:D11"/>
    <mergeCell ref="B12:D12"/>
    <mergeCell ref="B13:D13"/>
    <mergeCell ref="B14:D14"/>
    <mergeCell ref="B15:D15"/>
    <mergeCell ref="B16:D16"/>
    <mergeCell ref="B5:D5"/>
    <mergeCell ref="B6:D6"/>
    <mergeCell ref="A26:A29"/>
    <mergeCell ref="A30:D30"/>
    <mergeCell ref="J29:K29"/>
    <mergeCell ref="B24:D24"/>
    <mergeCell ref="E24:F24"/>
    <mergeCell ref="G24:H24"/>
  </mergeCells>
  <phoneticPr fontId="19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transitionEntry="1"/>
  <dimension ref="A1:N36"/>
  <sheetViews>
    <sheetView showGridLines="0" showZeros="0" workbookViewId="0">
      <selection activeCell="N35" sqref="A1:N35"/>
    </sheetView>
  </sheetViews>
  <sheetFormatPr defaultColWidth="10.59765625" defaultRowHeight="14.4"/>
  <cols>
    <col min="1" max="1" width="0.69921875" customWidth="1"/>
    <col min="2" max="2" width="2.59765625" customWidth="1"/>
    <col min="3" max="3" width="0.69921875" customWidth="1"/>
    <col min="4" max="4" width="2.59765625" customWidth="1"/>
    <col min="5" max="5" width="19.09765625" customWidth="1"/>
    <col min="6" max="6" width="1" customWidth="1"/>
    <col min="7" max="7" width="9.3984375" customWidth="1"/>
    <col min="8" max="8" width="2.3984375" customWidth="1"/>
    <col min="9" max="9" width="11.59765625" customWidth="1"/>
    <col min="10" max="10" width="2.09765625" customWidth="1"/>
    <col min="11" max="11" width="13.59765625" customWidth="1"/>
    <col min="12" max="12" width="3.5" customWidth="1"/>
    <col min="13" max="13" width="13.59765625" customWidth="1"/>
    <col min="14" max="14" width="3.5" customWidth="1"/>
  </cols>
  <sheetData>
    <row r="1" spans="1:14" ht="40.5" customHeight="1" thickBot="1">
      <c r="B1" s="783"/>
      <c r="C1" s="783"/>
      <c r="D1" s="1964" t="s">
        <v>460</v>
      </c>
      <c r="E1" s="1964"/>
      <c r="F1" s="1964"/>
      <c r="G1" s="1964"/>
      <c r="H1" s="1964"/>
      <c r="I1" s="783"/>
      <c r="J1" s="523"/>
      <c r="K1" s="1"/>
      <c r="L1" s="1"/>
      <c r="M1" s="1"/>
    </row>
    <row r="2" spans="1:14" ht="22.5" customHeight="1">
      <c r="A2" s="1980" t="s">
        <v>139</v>
      </c>
      <c r="B2" s="1981"/>
      <c r="C2" s="1982"/>
      <c r="D2" s="1805" t="s">
        <v>137</v>
      </c>
      <c r="E2" s="1713"/>
      <c r="F2" s="679"/>
      <c r="G2" s="1986" t="s">
        <v>461</v>
      </c>
      <c r="H2" s="1987"/>
      <c r="I2" s="1991" t="s">
        <v>376</v>
      </c>
      <c r="J2" s="1992"/>
      <c r="K2" s="1965" t="s">
        <v>51</v>
      </c>
      <c r="L2" s="1744"/>
      <c r="M2" s="1965" t="s">
        <v>2</v>
      </c>
      <c r="N2" s="1969"/>
    </row>
    <row r="3" spans="1:14" ht="15" customHeight="1">
      <c r="A3" s="1983"/>
      <c r="B3" s="1984"/>
      <c r="C3" s="1985"/>
      <c r="D3" s="1916"/>
      <c r="E3" s="1715"/>
      <c r="F3" s="784"/>
      <c r="G3" s="1988"/>
      <c r="H3" s="1989"/>
      <c r="I3" s="1993"/>
      <c r="J3" s="1994"/>
      <c r="K3" s="1966" t="s">
        <v>72</v>
      </c>
      <c r="L3" s="1967"/>
      <c r="M3" s="1694"/>
      <c r="N3" s="1970"/>
    </row>
    <row r="4" spans="1:14" ht="22.5" customHeight="1">
      <c r="A4" s="1974">
        <v>57</v>
      </c>
      <c r="B4" s="1975"/>
      <c r="C4" s="1728"/>
      <c r="D4" s="169">
        <v>1</v>
      </c>
      <c r="E4" s="526" t="s">
        <v>411</v>
      </c>
      <c r="F4" s="785"/>
      <c r="G4" s="246"/>
      <c r="H4" s="246" t="s">
        <v>375</v>
      </c>
      <c r="I4" s="46"/>
      <c r="J4" s="246" t="s">
        <v>374</v>
      </c>
      <c r="K4" s="46"/>
      <c r="L4" s="524" t="s">
        <v>373</v>
      </c>
      <c r="M4" s="46"/>
      <c r="N4" s="546" t="s">
        <v>373</v>
      </c>
    </row>
    <row r="5" spans="1:14" ht="22.5" customHeight="1">
      <c r="A5" s="186"/>
      <c r="B5" s="1978" t="s">
        <v>164</v>
      </c>
      <c r="C5" s="34"/>
      <c r="D5" s="86">
        <v>2</v>
      </c>
      <c r="E5" s="527" t="s">
        <v>377</v>
      </c>
      <c r="F5" s="786"/>
      <c r="G5" s="521"/>
      <c r="H5" s="790" t="s">
        <v>348</v>
      </c>
      <c r="I5" s="49"/>
      <c r="J5" s="790" t="s">
        <v>374</v>
      </c>
      <c r="K5" s="49"/>
      <c r="L5" s="535" t="s">
        <v>373</v>
      </c>
      <c r="M5" s="49"/>
      <c r="N5" s="547" t="s">
        <v>373</v>
      </c>
    </row>
    <row r="6" spans="1:14" ht="22.5" customHeight="1">
      <c r="A6" s="189"/>
      <c r="B6" s="1979"/>
      <c r="C6" s="36"/>
      <c r="D6" s="89"/>
      <c r="E6" s="528" t="s">
        <v>378</v>
      </c>
      <c r="F6" s="787"/>
      <c r="G6" s="522"/>
      <c r="H6" s="791" t="s">
        <v>348</v>
      </c>
      <c r="I6" s="50"/>
      <c r="J6" s="791" t="s">
        <v>374</v>
      </c>
      <c r="K6" s="50"/>
      <c r="L6" s="536" t="s">
        <v>373</v>
      </c>
      <c r="M6" s="50"/>
      <c r="N6" s="548" t="s">
        <v>373</v>
      </c>
    </row>
    <row r="7" spans="1:14" ht="22.5" customHeight="1">
      <c r="A7" s="189"/>
      <c r="B7" s="1979"/>
      <c r="C7" s="35"/>
      <c r="D7" s="89"/>
      <c r="E7" s="528" t="s">
        <v>379</v>
      </c>
      <c r="F7" s="787"/>
      <c r="G7" s="522"/>
      <c r="H7" s="791" t="s">
        <v>348</v>
      </c>
      <c r="I7" s="50"/>
      <c r="J7" s="791" t="s">
        <v>374</v>
      </c>
      <c r="K7" s="50"/>
      <c r="L7" s="536" t="s">
        <v>373</v>
      </c>
      <c r="M7" s="53"/>
      <c r="N7" s="548" t="s">
        <v>373</v>
      </c>
    </row>
    <row r="8" spans="1:14" ht="22.5" customHeight="1">
      <c r="A8" s="189"/>
      <c r="B8" s="1979"/>
      <c r="C8" s="35"/>
      <c r="D8" s="89"/>
      <c r="E8" s="528" t="s">
        <v>380</v>
      </c>
      <c r="F8" s="787"/>
      <c r="G8" s="522"/>
      <c r="H8" s="791" t="s">
        <v>348</v>
      </c>
      <c r="I8" s="50"/>
      <c r="J8" s="791" t="s">
        <v>374</v>
      </c>
      <c r="K8" s="50"/>
      <c r="L8" s="536" t="s">
        <v>373</v>
      </c>
      <c r="M8" s="53"/>
      <c r="N8" s="548" t="s">
        <v>373</v>
      </c>
    </row>
    <row r="9" spans="1:14" ht="22.5" customHeight="1">
      <c r="A9" s="189"/>
      <c r="B9" s="1979"/>
      <c r="C9" s="36"/>
      <c r="D9" s="89"/>
      <c r="E9" s="528" t="s">
        <v>381</v>
      </c>
      <c r="F9" s="787"/>
      <c r="G9" s="522"/>
      <c r="H9" s="791" t="s">
        <v>348</v>
      </c>
      <c r="I9" s="50"/>
      <c r="J9" s="791" t="s">
        <v>374</v>
      </c>
      <c r="K9" s="50"/>
      <c r="L9" s="536" t="s">
        <v>373</v>
      </c>
      <c r="M9" s="53"/>
      <c r="N9" s="548" t="s">
        <v>373</v>
      </c>
    </row>
    <row r="10" spans="1:14" ht="22.5" customHeight="1">
      <c r="A10" s="189"/>
      <c r="B10" s="1979"/>
      <c r="C10" s="35"/>
      <c r="D10" s="207"/>
      <c r="E10" s="529" t="s">
        <v>186</v>
      </c>
      <c r="F10" s="788"/>
      <c r="G10" s="530"/>
      <c r="H10" s="792" t="s">
        <v>348</v>
      </c>
      <c r="I10" s="351"/>
      <c r="J10" s="792" t="s">
        <v>374</v>
      </c>
      <c r="K10" s="351"/>
      <c r="L10" s="537" t="s">
        <v>373</v>
      </c>
      <c r="M10" s="352"/>
      <c r="N10" s="549" t="s">
        <v>373</v>
      </c>
    </row>
    <row r="11" spans="1:14" ht="22.5" customHeight="1">
      <c r="A11" s="195"/>
      <c r="B11" s="37"/>
      <c r="C11" s="38"/>
      <c r="D11" s="169"/>
      <c r="E11" s="526" t="s">
        <v>382</v>
      </c>
      <c r="F11" s="785"/>
      <c r="G11" s="1995"/>
      <c r="H11" s="1996"/>
      <c r="I11" s="46"/>
      <c r="J11" s="1033" t="s">
        <v>374</v>
      </c>
      <c r="K11" s="46">
        <f>SUM(K4:K10)</f>
        <v>0</v>
      </c>
      <c r="L11" s="524" t="s">
        <v>373</v>
      </c>
      <c r="M11" s="46"/>
      <c r="N11" s="546" t="s">
        <v>373</v>
      </c>
    </row>
    <row r="12" spans="1:14" ht="22.5" customHeight="1">
      <c r="A12" s="186"/>
      <c r="B12" s="33"/>
      <c r="C12" s="34"/>
      <c r="D12" s="86">
        <v>3</v>
      </c>
      <c r="E12" s="527" t="s">
        <v>869</v>
      </c>
      <c r="F12" s="786"/>
      <c r="G12" s="521"/>
      <c r="H12" s="790" t="s">
        <v>348</v>
      </c>
      <c r="I12" s="49"/>
      <c r="J12" s="1032"/>
      <c r="K12" s="52"/>
      <c r="L12" s="532" t="s">
        <v>373</v>
      </c>
      <c r="M12" s="52"/>
      <c r="N12" s="550" t="s">
        <v>373</v>
      </c>
    </row>
    <row r="13" spans="1:14" ht="22.5" customHeight="1">
      <c r="A13" s="189"/>
      <c r="B13" s="1979" t="s">
        <v>165</v>
      </c>
      <c r="C13" s="36"/>
      <c r="D13" s="89">
        <v>4</v>
      </c>
      <c r="E13" s="528" t="s">
        <v>383</v>
      </c>
      <c r="F13" s="787"/>
      <c r="G13" s="522"/>
      <c r="H13" s="791" t="s">
        <v>348</v>
      </c>
      <c r="I13" s="53"/>
      <c r="J13" s="791"/>
      <c r="K13" s="53"/>
      <c r="L13" s="533" t="s">
        <v>373</v>
      </c>
      <c r="M13" s="53"/>
      <c r="N13" s="548" t="s">
        <v>373</v>
      </c>
    </row>
    <row r="14" spans="1:14" ht="22.5" customHeight="1">
      <c r="A14" s="189"/>
      <c r="B14" s="1979"/>
      <c r="C14" s="35"/>
      <c r="D14" s="89">
        <v>5</v>
      </c>
      <c r="E14" s="528" t="s">
        <v>384</v>
      </c>
      <c r="F14" s="787"/>
      <c r="G14" s="522"/>
      <c r="H14" s="791" t="s">
        <v>348</v>
      </c>
      <c r="I14" s="53"/>
      <c r="J14" s="791"/>
      <c r="K14" s="53"/>
      <c r="L14" s="533" t="s">
        <v>373</v>
      </c>
      <c r="M14" s="53"/>
      <c r="N14" s="548" t="s">
        <v>373</v>
      </c>
    </row>
    <row r="15" spans="1:14" ht="22.5" customHeight="1">
      <c r="A15" s="189"/>
      <c r="B15" s="1979"/>
      <c r="C15" s="35"/>
      <c r="D15" s="89">
        <v>6</v>
      </c>
      <c r="E15" s="528" t="s">
        <v>105</v>
      </c>
      <c r="F15" s="787"/>
      <c r="G15" s="522"/>
      <c r="H15" s="791" t="s">
        <v>348</v>
      </c>
      <c r="I15" s="53"/>
      <c r="J15" s="791"/>
      <c r="K15" s="53"/>
      <c r="L15" s="533" t="s">
        <v>373</v>
      </c>
      <c r="M15" s="53"/>
      <c r="N15" s="548" t="s">
        <v>373</v>
      </c>
    </row>
    <row r="16" spans="1:14" ht="22.5" customHeight="1">
      <c r="A16" s="189"/>
      <c r="B16" s="1979"/>
      <c r="C16" s="35"/>
      <c r="D16" s="89">
        <v>7</v>
      </c>
      <c r="E16" s="528" t="s">
        <v>106</v>
      </c>
      <c r="F16" s="787"/>
      <c r="G16" s="522"/>
      <c r="H16" s="791" t="s">
        <v>348</v>
      </c>
      <c r="I16" s="53"/>
      <c r="J16" s="791"/>
      <c r="K16" s="53"/>
      <c r="L16" s="533" t="s">
        <v>373</v>
      </c>
      <c r="M16" s="53"/>
      <c r="N16" s="548" t="s">
        <v>373</v>
      </c>
    </row>
    <row r="17" spans="1:14" ht="22.5" customHeight="1">
      <c r="A17" s="189"/>
      <c r="B17" s="1979"/>
      <c r="C17" s="35"/>
      <c r="D17" s="89">
        <v>8</v>
      </c>
      <c r="E17" s="528" t="s">
        <v>107</v>
      </c>
      <c r="F17" s="787"/>
      <c r="G17" s="522"/>
      <c r="H17" s="791" t="s">
        <v>348</v>
      </c>
      <c r="I17" s="53"/>
      <c r="J17" s="791" t="s">
        <v>347</v>
      </c>
      <c r="K17" s="53"/>
      <c r="L17" s="533" t="s">
        <v>373</v>
      </c>
      <c r="M17" s="53"/>
      <c r="N17" s="548" t="s">
        <v>373</v>
      </c>
    </row>
    <row r="18" spans="1:14" ht="22.5" customHeight="1">
      <c r="A18" s="189"/>
      <c r="B18" s="170"/>
      <c r="C18" s="35"/>
      <c r="D18" s="207">
        <v>9</v>
      </c>
      <c r="E18" s="529" t="s">
        <v>59</v>
      </c>
      <c r="F18" s="788"/>
      <c r="G18" s="530"/>
      <c r="H18" s="792" t="s">
        <v>348</v>
      </c>
      <c r="I18" s="352"/>
      <c r="J18" s="792"/>
      <c r="K18" s="352"/>
      <c r="L18" s="534" t="s">
        <v>373</v>
      </c>
      <c r="M18" s="352"/>
      <c r="N18" s="549" t="s">
        <v>373</v>
      </c>
    </row>
    <row r="19" spans="1:14" ht="22.5" customHeight="1" thickBot="1">
      <c r="A19" s="195"/>
      <c r="B19" s="37"/>
      <c r="C19" s="38"/>
      <c r="D19" s="169"/>
      <c r="E19" s="526" t="s">
        <v>382</v>
      </c>
      <c r="F19" s="785"/>
      <c r="G19" s="1995"/>
      <c r="H19" s="1996"/>
      <c r="I19" s="48"/>
      <c r="J19" s="792" t="s">
        <v>347</v>
      </c>
      <c r="K19" s="531">
        <f>SUM(K12:K18)</f>
        <v>0</v>
      </c>
      <c r="L19" s="971" t="s">
        <v>373</v>
      </c>
      <c r="M19" s="48"/>
      <c r="N19" s="546" t="s">
        <v>373</v>
      </c>
    </row>
    <row r="20" spans="1:14" ht="24.75" customHeight="1" thickBot="1">
      <c r="A20" s="1976" t="s">
        <v>73</v>
      </c>
      <c r="B20" s="1977"/>
      <c r="C20" s="1977"/>
      <c r="D20" s="1977"/>
      <c r="E20" s="1977"/>
      <c r="F20" s="789"/>
      <c r="G20" s="1997"/>
      <c r="H20" s="1998"/>
      <c r="I20" s="205"/>
      <c r="J20" s="1034" t="s">
        <v>347</v>
      </c>
      <c r="K20" s="972">
        <f>SUM(K11,K19)</f>
        <v>0</v>
      </c>
      <c r="L20" s="973" t="s">
        <v>373</v>
      </c>
      <c r="M20" s="966"/>
      <c r="N20" s="551" t="s">
        <v>373</v>
      </c>
    </row>
    <row r="21" spans="1:14" ht="11.25" customHeight="1">
      <c r="A21" s="137"/>
      <c r="B21" s="1990" t="s">
        <v>463</v>
      </c>
      <c r="C21" s="1990"/>
      <c r="D21" s="1990"/>
      <c r="E21" s="1990"/>
      <c r="F21" s="1990"/>
      <c r="G21" s="1990"/>
      <c r="H21" s="1990"/>
      <c r="I21" s="139"/>
      <c r="J21" s="139"/>
      <c r="K21" s="138"/>
      <c r="L21" s="138"/>
      <c r="M21" s="138"/>
    </row>
    <row r="22" spans="1:14" ht="40.5" customHeight="1" thickBot="1">
      <c r="C22" s="797"/>
      <c r="D22" s="1968" t="s">
        <v>464</v>
      </c>
      <c r="E22" s="1968"/>
      <c r="F22" s="1968"/>
      <c r="G22" s="1968"/>
      <c r="H22" s="1968"/>
      <c r="I22" s="1968"/>
      <c r="J22" s="1"/>
      <c r="K22" s="1"/>
      <c r="L22" s="1"/>
      <c r="M22" s="1"/>
    </row>
    <row r="23" spans="1:14" ht="22.5" customHeight="1">
      <c r="A23" s="1980" t="s">
        <v>139</v>
      </c>
      <c r="B23" s="1981"/>
      <c r="C23" s="1982"/>
      <c r="D23" s="1965" t="s">
        <v>69</v>
      </c>
      <c r="E23" s="1743"/>
      <c r="F23" s="1744"/>
      <c r="G23" s="1965" t="s">
        <v>70</v>
      </c>
      <c r="H23" s="1744"/>
      <c r="I23" s="1965" t="s">
        <v>30</v>
      </c>
      <c r="J23" s="1744"/>
      <c r="K23" s="1965" t="s">
        <v>51</v>
      </c>
      <c r="L23" s="1744"/>
      <c r="M23" s="1965" t="s">
        <v>2</v>
      </c>
      <c r="N23" s="1969"/>
    </row>
    <row r="24" spans="1:14">
      <c r="A24" s="1983"/>
      <c r="B24" s="1984"/>
      <c r="C24" s="1985"/>
      <c r="D24" s="1694"/>
      <c r="E24" s="1695"/>
      <c r="F24" s="1696"/>
      <c r="G24" s="1694"/>
      <c r="H24" s="1696"/>
      <c r="I24" s="1694"/>
      <c r="J24" s="1696"/>
      <c r="K24" s="1694" t="s">
        <v>72</v>
      </c>
      <c r="L24" s="1696"/>
      <c r="M24" s="1694"/>
      <c r="N24" s="1970"/>
    </row>
    <row r="25" spans="1:14" ht="22.5" customHeight="1">
      <c r="A25" s="186"/>
      <c r="B25" s="793">
        <v>54</v>
      </c>
      <c r="C25" s="34"/>
      <c r="D25" s="86">
        <v>1</v>
      </c>
      <c r="E25" s="87" t="s">
        <v>412</v>
      </c>
      <c r="F25" s="88"/>
      <c r="G25" s="55"/>
      <c r="H25" s="1455" t="s">
        <v>821</v>
      </c>
      <c r="I25" s="55"/>
      <c r="J25" s="541" t="s">
        <v>465</v>
      </c>
      <c r="K25" s="55">
        <f>G25*I25/1000</f>
        <v>0</v>
      </c>
      <c r="L25" s="544" t="s">
        <v>373</v>
      </c>
      <c r="M25" s="55"/>
      <c r="N25" s="550" t="s">
        <v>373</v>
      </c>
    </row>
    <row r="26" spans="1:14" ht="22.5" customHeight="1">
      <c r="A26" s="189"/>
      <c r="B26" s="475"/>
      <c r="C26" s="36"/>
      <c r="D26" s="89">
        <v>2</v>
      </c>
      <c r="E26" s="90" t="s">
        <v>413</v>
      </c>
      <c r="F26" s="91"/>
      <c r="G26" s="56"/>
      <c r="H26" s="1456" t="s">
        <v>821</v>
      </c>
      <c r="I26" s="56"/>
      <c r="J26" s="795" t="s">
        <v>465</v>
      </c>
      <c r="K26" s="56">
        <f>G26*I26/1000</f>
        <v>0</v>
      </c>
      <c r="L26" s="542" t="s">
        <v>373</v>
      </c>
      <c r="M26" s="56"/>
      <c r="N26" s="548" t="s">
        <v>373</v>
      </c>
    </row>
    <row r="27" spans="1:14" ht="22.5" customHeight="1">
      <c r="A27" s="189"/>
      <c r="B27" s="1794" t="s">
        <v>173</v>
      </c>
      <c r="C27" s="36"/>
      <c r="D27" s="207">
        <v>3</v>
      </c>
      <c r="E27" s="90" t="s">
        <v>414</v>
      </c>
      <c r="F27" s="91"/>
      <c r="G27" s="56"/>
      <c r="H27" s="538"/>
      <c r="I27" s="56"/>
      <c r="J27" s="795" t="s">
        <v>465</v>
      </c>
      <c r="K27" s="56">
        <f t="shared" ref="K27:K33" si="0">G27*I27/1000</f>
        <v>0</v>
      </c>
      <c r="L27" s="542" t="s">
        <v>373</v>
      </c>
      <c r="M27" s="56"/>
      <c r="N27" s="548" t="s">
        <v>373</v>
      </c>
    </row>
    <row r="28" spans="1:14" ht="22.5" customHeight="1">
      <c r="A28" s="189"/>
      <c r="B28" s="1794"/>
      <c r="C28" s="36"/>
      <c r="D28" s="1971" t="s">
        <v>166</v>
      </c>
      <c r="E28" s="91" t="s">
        <v>524</v>
      </c>
      <c r="F28" s="91"/>
      <c r="G28" s="56"/>
      <c r="H28" s="538"/>
      <c r="I28" s="56"/>
      <c r="J28" s="795" t="s">
        <v>465</v>
      </c>
      <c r="K28" s="56">
        <f t="shared" si="0"/>
        <v>0</v>
      </c>
      <c r="L28" s="542" t="s">
        <v>373</v>
      </c>
      <c r="M28" s="56"/>
      <c r="N28" s="548" t="s">
        <v>373</v>
      </c>
    </row>
    <row r="29" spans="1:14" ht="22.5" customHeight="1">
      <c r="A29" s="189"/>
      <c r="B29" s="1794"/>
      <c r="C29" s="36"/>
      <c r="D29" s="1972"/>
      <c r="E29" s="91" t="s">
        <v>522</v>
      </c>
      <c r="F29" s="91"/>
      <c r="G29" s="56"/>
      <c r="H29" s="538"/>
      <c r="I29" s="56"/>
      <c r="J29" s="795" t="s">
        <v>465</v>
      </c>
      <c r="K29" s="56">
        <f t="shared" si="0"/>
        <v>0</v>
      </c>
      <c r="L29" s="542" t="s">
        <v>373</v>
      </c>
      <c r="M29" s="56"/>
      <c r="N29" s="548" t="s">
        <v>373</v>
      </c>
    </row>
    <row r="30" spans="1:14" ht="22.5" customHeight="1">
      <c r="A30" s="189"/>
      <c r="B30" s="1794"/>
      <c r="C30" s="36"/>
      <c r="D30" s="1972"/>
      <c r="E30" s="91" t="s">
        <v>822</v>
      </c>
      <c r="F30" s="91"/>
      <c r="G30" s="56"/>
      <c r="H30" s="538"/>
      <c r="I30" s="56"/>
      <c r="J30" s="795" t="s">
        <v>348</v>
      </c>
      <c r="K30" s="56">
        <f t="shared" ref="K30" si="1">G30*I30/1000</f>
        <v>0</v>
      </c>
      <c r="L30" s="542" t="s">
        <v>361</v>
      </c>
      <c r="M30" s="56"/>
      <c r="N30" s="548" t="s">
        <v>361</v>
      </c>
    </row>
    <row r="31" spans="1:14" ht="22.5" customHeight="1">
      <c r="A31" s="189"/>
      <c r="B31" s="1794"/>
      <c r="C31" s="36"/>
      <c r="D31" s="1973"/>
      <c r="E31" s="91" t="s">
        <v>523</v>
      </c>
      <c r="F31" s="91"/>
      <c r="G31" s="56"/>
      <c r="H31" s="538"/>
      <c r="I31" s="56"/>
      <c r="J31" s="795" t="s">
        <v>465</v>
      </c>
      <c r="K31" s="56">
        <f t="shared" si="0"/>
        <v>0</v>
      </c>
      <c r="L31" s="542" t="s">
        <v>373</v>
      </c>
      <c r="M31" s="56"/>
      <c r="N31" s="548" t="s">
        <v>373</v>
      </c>
    </row>
    <row r="32" spans="1:14" ht="22.5" customHeight="1">
      <c r="A32" s="189"/>
      <c r="B32" s="1794"/>
      <c r="C32" s="36"/>
      <c r="D32" s="89">
        <v>5</v>
      </c>
      <c r="E32" s="90" t="s">
        <v>254</v>
      </c>
      <c r="F32" s="540"/>
      <c r="G32" s="305"/>
      <c r="H32" s="539"/>
      <c r="I32" s="305"/>
      <c r="J32" s="795" t="s">
        <v>465</v>
      </c>
      <c r="K32" s="56">
        <f t="shared" si="0"/>
        <v>0</v>
      </c>
      <c r="L32" s="543" t="s">
        <v>373</v>
      </c>
      <c r="M32" s="305"/>
      <c r="N32" s="548" t="s">
        <v>373</v>
      </c>
    </row>
    <row r="33" spans="1:14" ht="22.5" customHeight="1">
      <c r="A33" s="189"/>
      <c r="B33" s="475"/>
      <c r="C33" s="35"/>
      <c r="D33" s="89">
        <v>7</v>
      </c>
      <c r="E33" s="90" t="s">
        <v>255</v>
      </c>
      <c r="F33" s="91"/>
      <c r="G33" s="56"/>
      <c r="H33" s="538"/>
      <c r="I33" s="56"/>
      <c r="J33" s="795" t="s">
        <v>465</v>
      </c>
      <c r="K33" s="56">
        <f t="shared" si="0"/>
        <v>0</v>
      </c>
      <c r="L33" s="542" t="s">
        <v>373</v>
      </c>
      <c r="M33" s="56"/>
      <c r="N33" s="548" t="s">
        <v>373</v>
      </c>
    </row>
    <row r="34" spans="1:14" ht="22.5" customHeight="1" thickBot="1">
      <c r="A34" s="189"/>
      <c r="B34" s="170"/>
      <c r="C34" s="29"/>
      <c r="D34" s="11">
        <v>9</v>
      </c>
      <c r="E34" s="66" t="s">
        <v>302</v>
      </c>
      <c r="F34" s="29"/>
      <c r="G34" s="317"/>
      <c r="H34" s="497"/>
      <c r="I34" s="305"/>
      <c r="J34" s="796" t="s">
        <v>465</v>
      </c>
      <c r="K34" s="305"/>
      <c r="L34" s="543" t="s">
        <v>373</v>
      </c>
      <c r="M34" s="305"/>
      <c r="N34" s="549" t="s">
        <v>373</v>
      </c>
    </row>
    <row r="35" spans="1:14" ht="24.75" customHeight="1" thickBot="1">
      <c r="A35" s="1976" t="s">
        <v>73</v>
      </c>
      <c r="B35" s="1977"/>
      <c r="C35" s="1977"/>
      <c r="D35" s="1977"/>
      <c r="E35" s="1977"/>
      <c r="F35" s="382"/>
      <c r="G35" s="1657"/>
      <c r="H35" s="1670"/>
      <c r="I35" s="1962"/>
      <c r="J35" s="1963"/>
      <c r="K35" s="974">
        <f>SUM(K25:K34)</f>
        <v>0</v>
      </c>
      <c r="L35" s="975" t="s">
        <v>373</v>
      </c>
      <c r="M35" s="941" t="str">
        <f>IF(SUM(M25:M33)=0,"",SUM(M25:M33))</f>
        <v/>
      </c>
      <c r="N35" s="545" t="s">
        <v>373</v>
      </c>
    </row>
    <row r="36" spans="1:14" ht="21" customHeight="1">
      <c r="A36" s="1704"/>
      <c r="B36" s="1704"/>
      <c r="C36" s="1704"/>
      <c r="D36" s="1704"/>
      <c r="E36" s="1704"/>
      <c r="F36" s="1704"/>
      <c r="G36" s="1704"/>
      <c r="H36" s="1704"/>
      <c r="I36" s="1704"/>
      <c r="J36" s="1704"/>
      <c r="K36" s="1705"/>
      <c r="L36" s="1705"/>
      <c r="M36" s="1704"/>
    </row>
  </sheetData>
  <mergeCells count="30">
    <mergeCell ref="A2:C3"/>
    <mergeCell ref="G2:H3"/>
    <mergeCell ref="B21:H21"/>
    <mergeCell ref="I2:J3"/>
    <mergeCell ref="D2:E3"/>
    <mergeCell ref="G11:H11"/>
    <mergeCell ref="G19:H19"/>
    <mergeCell ref="G20:H20"/>
    <mergeCell ref="M2:N3"/>
    <mergeCell ref="M23:N24"/>
    <mergeCell ref="A36:M36"/>
    <mergeCell ref="D28:D31"/>
    <mergeCell ref="A4:C4"/>
    <mergeCell ref="A35:E35"/>
    <mergeCell ref="B5:B10"/>
    <mergeCell ref="B13:B17"/>
    <mergeCell ref="A20:E20"/>
    <mergeCell ref="B27:B32"/>
    <mergeCell ref="D23:F24"/>
    <mergeCell ref="G23:H24"/>
    <mergeCell ref="I23:J24"/>
    <mergeCell ref="A23:C24"/>
    <mergeCell ref="K23:L23"/>
    <mergeCell ref="K24:L24"/>
    <mergeCell ref="G35:H35"/>
    <mergeCell ref="I35:J35"/>
    <mergeCell ref="D1:H1"/>
    <mergeCell ref="K2:L2"/>
    <mergeCell ref="K3:L3"/>
    <mergeCell ref="D22:I22"/>
  </mergeCells>
  <phoneticPr fontId="2"/>
  <printOptions horizontalCentered="1"/>
  <pageMargins left="0.59055118110236227" right="0.39370078740157483" top="0.78740157480314965" bottom="0.39370078740157483" header="0.51181102362204722" footer="0.51181102362204722"/>
  <pageSetup paperSize="9" orientation="portrait" horizontalDpi="4294967293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 transitionEntry="1"/>
  <dimension ref="A1:U26"/>
  <sheetViews>
    <sheetView showGridLines="0" showZeros="0" topLeftCell="A19" workbookViewId="0">
      <selection activeCell="R10" sqref="R10"/>
    </sheetView>
  </sheetViews>
  <sheetFormatPr defaultColWidth="10.59765625" defaultRowHeight="14.4"/>
  <cols>
    <col min="1" max="1" width="0.69921875" customWidth="1"/>
    <col min="2" max="2" width="2.09765625" customWidth="1"/>
    <col min="3" max="3" width="0.69921875" customWidth="1"/>
    <col min="4" max="4" width="2.09765625" customWidth="1"/>
    <col min="5" max="5" width="11.59765625" customWidth="1"/>
    <col min="6" max="6" width="0.69921875" customWidth="1"/>
    <col min="7" max="7" width="9.09765625" customWidth="1"/>
    <col min="8" max="8" width="2.59765625" customWidth="1"/>
    <col min="9" max="9" width="8.59765625" customWidth="1"/>
    <col min="10" max="10" width="2.59765625" customWidth="1"/>
    <col min="11" max="11" width="1.59765625" customWidth="1"/>
    <col min="12" max="12" width="0.69921875" customWidth="1"/>
    <col min="13" max="13" width="2.09765625" customWidth="1"/>
    <col min="14" max="14" width="0.69921875" customWidth="1"/>
    <col min="15" max="15" width="2.09765625" customWidth="1"/>
    <col min="16" max="16" width="11.59765625" customWidth="1"/>
    <col min="17" max="17" width="0.69921875" customWidth="1"/>
    <col min="18" max="18" width="9.09765625" customWidth="1"/>
    <col min="19" max="19" width="2.59765625" customWidth="1"/>
    <col min="20" max="20" width="8.59765625" customWidth="1"/>
    <col min="21" max="21" width="2.59765625" customWidth="1"/>
  </cols>
  <sheetData>
    <row r="1" spans="1:21" ht="40.5" customHeight="1" thickBot="1">
      <c r="C1" s="19"/>
      <c r="D1" s="1968" t="s">
        <v>466</v>
      </c>
      <c r="E1" s="1968"/>
      <c r="F1" s="1968"/>
      <c r="G1" s="1968"/>
      <c r="H1" s="1968"/>
      <c r="I1" s="1968"/>
      <c r="J1" s="1"/>
      <c r="K1" s="1"/>
      <c r="L1" s="1"/>
      <c r="N1" s="19"/>
      <c r="O1" s="2019" t="s">
        <v>467</v>
      </c>
      <c r="P1" s="2019"/>
      <c r="Q1" s="2019"/>
      <c r="R1" s="2019"/>
      <c r="S1" s="2019"/>
      <c r="T1" s="2019"/>
    </row>
    <row r="2" spans="1:21" ht="17.25" customHeight="1">
      <c r="A2" s="1980" t="s">
        <v>139</v>
      </c>
      <c r="B2" s="1981"/>
      <c r="C2" s="1982"/>
      <c r="D2" s="1805" t="s">
        <v>137</v>
      </c>
      <c r="E2" s="1713"/>
      <c r="F2" s="1714"/>
      <c r="G2" s="2024" t="s">
        <v>51</v>
      </c>
      <c r="H2" s="2025"/>
      <c r="I2" s="2028" t="s">
        <v>2</v>
      </c>
      <c r="J2" s="2029"/>
      <c r="K2" s="57"/>
      <c r="L2" s="2020" t="s">
        <v>139</v>
      </c>
      <c r="M2" s="2021"/>
      <c r="N2" s="2022"/>
      <c r="O2" s="1931" t="s">
        <v>137</v>
      </c>
      <c r="P2" s="1926"/>
      <c r="Q2" s="1932"/>
      <c r="R2" s="2035" t="s">
        <v>51</v>
      </c>
      <c r="S2" s="2036"/>
      <c r="T2" s="2032" t="s">
        <v>2</v>
      </c>
      <c r="U2" s="2033"/>
    </row>
    <row r="3" spans="1:21" ht="15" customHeight="1">
      <c r="A3" s="1983"/>
      <c r="B3" s="1984"/>
      <c r="C3" s="1985"/>
      <c r="D3" s="1916"/>
      <c r="E3" s="1715"/>
      <c r="F3" s="1716"/>
      <c r="G3" s="2026" t="s">
        <v>72</v>
      </c>
      <c r="H3" s="2027"/>
      <c r="I3" s="2030"/>
      <c r="J3" s="2031"/>
      <c r="K3" s="57"/>
      <c r="L3" s="2023"/>
      <c r="M3" s="1984"/>
      <c r="N3" s="1985"/>
      <c r="O3" s="1933"/>
      <c r="P3" s="1929"/>
      <c r="Q3" s="1934"/>
      <c r="R3" s="2037" t="s">
        <v>72</v>
      </c>
      <c r="S3" s="2038"/>
      <c r="T3" s="2030"/>
      <c r="U3" s="2034"/>
    </row>
    <row r="4" spans="1:21" ht="33" customHeight="1">
      <c r="A4" s="188"/>
      <c r="B4" s="81">
        <v>58</v>
      </c>
      <c r="C4" s="34"/>
      <c r="D4" s="566">
        <v>1</v>
      </c>
      <c r="E4" s="386" t="s">
        <v>108</v>
      </c>
      <c r="F4" s="33"/>
      <c r="G4" s="552"/>
      <c r="H4" s="558" t="s">
        <v>373</v>
      </c>
      <c r="I4" s="531"/>
      <c r="J4" s="555" t="s">
        <v>373</v>
      </c>
      <c r="K4" s="187"/>
      <c r="L4" s="859"/>
      <c r="M4" s="947"/>
      <c r="N4" s="210"/>
      <c r="O4" s="566">
        <v>1</v>
      </c>
      <c r="P4" s="948" t="s">
        <v>258</v>
      </c>
      <c r="Q4" s="949"/>
      <c r="R4" s="552"/>
      <c r="S4" s="950" t="s">
        <v>373</v>
      </c>
      <c r="T4" s="531"/>
      <c r="U4" s="951" t="s">
        <v>373</v>
      </c>
    </row>
    <row r="5" spans="1:21" ht="33" customHeight="1">
      <c r="A5" s="191"/>
      <c r="B5" s="1979" t="s">
        <v>132</v>
      </c>
      <c r="C5" s="36"/>
      <c r="D5" s="89"/>
      <c r="E5" s="90" t="s">
        <v>385</v>
      </c>
      <c r="F5" s="91"/>
      <c r="G5" s="50"/>
      <c r="H5" s="568" t="s">
        <v>373</v>
      </c>
      <c r="I5" s="53"/>
      <c r="J5" s="569" t="s">
        <v>373</v>
      </c>
      <c r="K5" s="187"/>
      <c r="L5" s="2007" t="s">
        <v>392</v>
      </c>
      <c r="M5" s="2008"/>
      <c r="N5" s="2009"/>
      <c r="O5" s="2010" t="s">
        <v>393</v>
      </c>
      <c r="P5" s="2011"/>
      <c r="Q5" s="801"/>
      <c r="R5" s="809"/>
      <c r="S5" s="952" t="s">
        <v>373</v>
      </c>
      <c r="T5" s="780"/>
      <c r="U5" s="953" t="s">
        <v>373</v>
      </c>
    </row>
    <row r="6" spans="1:21" ht="33" customHeight="1">
      <c r="A6" s="191"/>
      <c r="B6" s="1979"/>
      <c r="C6" s="35"/>
      <c r="D6" s="89"/>
      <c r="E6" s="90" t="s">
        <v>386</v>
      </c>
      <c r="F6" s="91"/>
      <c r="G6" s="50"/>
      <c r="H6" s="568" t="s">
        <v>373</v>
      </c>
      <c r="I6" s="53"/>
      <c r="J6" s="569" t="s">
        <v>373</v>
      </c>
      <c r="K6" s="187"/>
      <c r="L6" s="954"/>
      <c r="M6" s="308"/>
      <c r="N6" s="309"/>
      <c r="O6" s="2010" t="s">
        <v>823</v>
      </c>
      <c r="P6" s="2011"/>
      <c r="Q6" s="801"/>
      <c r="R6" s="809"/>
      <c r="S6" s="952" t="s">
        <v>373</v>
      </c>
      <c r="T6" s="780"/>
      <c r="U6" s="953" t="s">
        <v>373</v>
      </c>
    </row>
    <row r="7" spans="1:21" ht="33" customHeight="1">
      <c r="A7" s="191"/>
      <c r="B7" s="1979"/>
      <c r="C7" s="36"/>
      <c r="D7" s="89">
        <v>2</v>
      </c>
      <c r="E7" s="90" t="s">
        <v>387</v>
      </c>
      <c r="F7" s="91"/>
      <c r="G7" s="50"/>
      <c r="H7" s="568" t="s">
        <v>373</v>
      </c>
      <c r="I7" s="53"/>
      <c r="J7" s="569" t="s">
        <v>373</v>
      </c>
      <c r="K7" s="187"/>
      <c r="L7" s="2016" t="s">
        <v>79</v>
      </c>
      <c r="M7" s="2017"/>
      <c r="N7" s="2017"/>
      <c r="O7" s="2010" t="s">
        <v>394</v>
      </c>
      <c r="P7" s="2011"/>
      <c r="Q7" s="801"/>
      <c r="R7" s="809"/>
      <c r="S7" s="952" t="s">
        <v>373</v>
      </c>
      <c r="T7" s="780"/>
      <c r="U7" s="953" t="s">
        <v>373</v>
      </c>
    </row>
    <row r="8" spans="1:21" ht="33" customHeight="1">
      <c r="A8" s="191"/>
      <c r="B8" s="1979"/>
      <c r="C8" s="35"/>
      <c r="D8" s="89"/>
      <c r="E8" s="90" t="s">
        <v>388</v>
      </c>
      <c r="F8" s="91"/>
      <c r="G8" s="50"/>
      <c r="H8" s="568" t="s">
        <v>373</v>
      </c>
      <c r="I8" s="570"/>
      <c r="J8" s="569" t="s">
        <v>373</v>
      </c>
      <c r="K8" s="187"/>
      <c r="L8" s="2018"/>
      <c r="M8" s="2017"/>
      <c r="N8" s="2017"/>
      <c r="O8" s="2012" t="s">
        <v>259</v>
      </c>
      <c r="P8" s="2013"/>
      <c r="Q8" s="29"/>
      <c r="R8" s="563"/>
      <c r="S8" s="564" t="s">
        <v>373</v>
      </c>
      <c r="T8" s="580"/>
      <c r="U8" s="955" t="s">
        <v>373</v>
      </c>
    </row>
    <row r="9" spans="1:21" ht="33" customHeight="1">
      <c r="A9" s="191"/>
      <c r="B9" s="1979"/>
      <c r="C9" s="36"/>
      <c r="D9" s="89"/>
      <c r="E9" s="90" t="s">
        <v>389</v>
      </c>
      <c r="F9" s="91"/>
      <c r="G9" s="50"/>
      <c r="H9" s="568" t="s">
        <v>373</v>
      </c>
      <c r="I9" s="53"/>
      <c r="J9" s="569" t="s">
        <v>373</v>
      </c>
      <c r="K9" s="187"/>
      <c r="L9" s="2018"/>
      <c r="M9" s="2017"/>
      <c r="N9" s="2017"/>
      <c r="O9" s="1999" t="s">
        <v>272</v>
      </c>
      <c r="P9" s="2000"/>
      <c r="Q9" s="2001"/>
      <c r="R9" s="942">
        <f>SUM(R4:R8)</f>
        <v>0</v>
      </c>
      <c r="S9" s="943" t="s">
        <v>373</v>
      </c>
      <c r="T9" s="944"/>
      <c r="U9" s="956" t="s">
        <v>373</v>
      </c>
    </row>
    <row r="10" spans="1:21" ht="33" customHeight="1">
      <c r="A10" s="191"/>
      <c r="B10" s="1979"/>
      <c r="C10" s="35"/>
      <c r="D10" s="89"/>
      <c r="E10" s="90" t="s">
        <v>390</v>
      </c>
      <c r="F10" s="91"/>
      <c r="G10" s="50"/>
      <c r="H10" s="568" t="s">
        <v>373</v>
      </c>
      <c r="I10" s="53"/>
      <c r="J10" s="569" t="s">
        <v>373</v>
      </c>
      <c r="K10" s="187"/>
      <c r="L10" s="2018"/>
      <c r="M10" s="2017"/>
      <c r="N10" s="2017"/>
      <c r="O10" s="581">
        <v>2</v>
      </c>
      <c r="P10" s="66" t="s">
        <v>260</v>
      </c>
      <c r="Q10" s="29"/>
      <c r="R10" s="563"/>
      <c r="S10" s="564" t="s">
        <v>373</v>
      </c>
      <c r="T10" s="494"/>
      <c r="U10" s="955" t="s">
        <v>373</v>
      </c>
    </row>
    <row r="11" spans="1:21" ht="33" customHeight="1">
      <c r="A11" s="191"/>
      <c r="B11" s="1979"/>
      <c r="C11" s="36"/>
      <c r="D11" s="571"/>
      <c r="E11" s="90"/>
      <c r="F11" s="91"/>
      <c r="G11" s="50"/>
      <c r="H11" s="568" t="s">
        <v>373</v>
      </c>
      <c r="I11" s="89"/>
      <c r="J11" s="569" t="s">
        <v>373</v>
      </c>
      <c r="K11" s="187"/>
      <c r="L11" s="2018"/>
      <c r="M11" s="2017"/>
      <c r="N11" s="2017"/>
      <c r="O11" s="2014" t="s">
        <v>261</v>
      </c>
      <c r="P11" s="2015"/>
      <c r="Q11" s="801"/>
      <c r="R11" s="809"/>
      <c r="S11" s="952" t="s">
        <v>373</v>
      </c>
      <c r="T11" s="760"/>
      <c r="U11" s="953" t="s">
        <v>373</v>
      </c>
    </row>
    <row r="12" spans="1:21" ht="33" customHeight="1">
      <c r="A12" s="191"/>
      <c r="B12" s="1979"/>
      <c r="C12" s="35"/>
      <c r="D12" s="11">
        <v>3</v>
      </c>
      <c r="E12" s="384" t="s">
        <v>391</v>
      </c>
      <c r="F12" s="37"/>
      <c r="G12" s="47"/>
      <c r="H12" s="557" t="s">
        <v>373</v>
      </c>
      <c r="I12" s="75"/>
      <c r="J12" s="554" t="s">
        <v>373</v>
      </c>
      <c r="K12" s="187"/>
      <c r="L12" s="2018"/>
      <c r="M12" s="2017"/>
      <c r="N12" s="2017"/>
      <c r="O12" s="2012" t="s">
        <v>262</v>
      </c>
      <c r="P12" s="2013"/>
      <c r="Q12" s="29"/>
      <c r="R12" s="563"/>
      <c r="S12" s="564" t="s">
        <v>373</v>
      </c>
      <c r="T12" s="494"/>
      <c r="U12" s="955" t="s">
        <v>373</v>
      </c>
    </row>
    <row r="13" spans="1:21" ht="33" customHeight="1">
      <c r="A13" s="193"/>
      <c r="B13" s="181"/>
      <c r="C13" s="117"/>
      <c r="D13" s="1727" t="s">
        <v>470</v>
      </c>
      <c r="E13" s="1975"/>
      <c r="F13" s="1728"/>
      <c r="G13" s="46">
        <f>SUM(G4:G12)</f>
        <v>0</v>
      </c>
      <c r="H13" s="556" t="s">
        <v>373</v>
      </c>
      <c r="I13" s="48"/>
      <c r="J13" s="553" t="s">
        <v>373</v>
      </c>
      <c r="K13" s="187"/>
      <c r="L13" s="2018"/>
      <c r="M13" s="2017"/>
      <c r="N13" s="2017"/>
      <c r="O13" s="2005" t="s">
        <v>271</v>
      </c>
      <c r="P13" s="2006"/>
      <c r="Q13" s="945"/>
      <c r="R13" s="942">
        <f>SUM(R10:R12)</f>
        <v>0</v>
      </c>
      <c r="S13" s="943" t="s">
        <v>373</v>
      </c>
      <c r="T13" s="944"/>
      <c r="U13" s="956" t="s">
        <v>373</v>
      </c>
    </row>
    <row r="14" spans="1:21" ht="33" customHeight="1">
      <c r="A14" s="213"/>
      <c r="B14" s="22"/>
      <c r="C14" s="80"/>
      <c r="D14" s="169">
        <v>4</v>
      </c>
      <c r="E14" s="23" t="s">
        <v>421</v>
      </c>
      <c r="F14" s="64"/>
      <c r="G14" s="46"/>
      <c r="H14" s="556" t="s">
        <v>373</v>
      </c>
      <c r="I14" s="48"/>
      <c r="J14" s="553" t="s">
        <v>373</v>
      </c>
      <c r="K14" s="187"/>
      <c r="L14" s="2018"/>
      <c r="M14" s="2017"/>
      <c r="N14" s="2017"/>
      <c r="O14" s="315">
        <v>3</v>
      </c>
      <c r="P14" s="66" t="s">
        <v>263</v>
      </c>
      <c r="Q14" s="36"/>
      <c r="R14" s="563"/>
      <c r="S14" s="564" t="s">
        <v>373</v>
      </c>
      <c r="T14" s="494"/>
      <c r="U14" s="955" t="s">
        <v>373</v>
      </c>
    </row>
    <row r="15" spans="1:21" ht="33" customHeight="1">
      <c r="A15" s="188"/>
      <c r="B15" s="81"/>
      <c r="C15" s="34"/>
      <c r="D15" s="566">
        <v>5</v>
      </c>
      <c r="E15" s="386" t="s">
        <v>422</v>
      </c>
      <c r="F15" s="33"/>
      <c r="G15" s="552"/>
      <c r="H15" s="558" t="s">
        <v>373</v>
      </c>
      <c r="I15" s="531"/>
      <c r="J15" s="555" t="s">
        <v>373</v>
      </c>
      <c r="K15" s="187"/>
      <c r="L15" s="2018"/>
      <c r="M15" s="2017"/>
      <c r="N15" s="2017"/>
      <c r="O15" s="957">
        <v>4</v>
      </c>
      <c r="P15" s="761" t="s">
        <v>266</v>
      </c>
      <c r="Q15" s="801"/>
      <c r="R15" s="809"/>
      <c r="S15" s="952" t="s">
        <v>373</v>
      </c>
      <c r="T15" s="780"/>
      <c r="U15" s="953" t="s">
        <v>373</v>
      </c>
    </row>
    <row r="16" spans="1:21" ht="33" customHeight="1">
      <c r="A16" s="191"/>
      <c r="B16" s="1794" t="s">
        <v>187</v>
      </c>
      <c r="C16" s="36"/>
      <c r="D16" s="89">
        <v>5</v>
      </c>
      <c r="E16" s="90" t="s">
        <v>399</v>
      </c>
      <c r="F16" s="91"/>
      <c r="G16" s="50"/>
      <c r="H16" s="568" t="s">
        <v>373</v>
      </c>
      <c r="I16" s="53"/>
      <c r="J16" s="569" t="s">
        <v>373</v>
      </c>
      <c r="K16" s="187"/>
      <c r="L16" s="2018"/>
      <c r="M16" s="2017"/>
      <c r="N16" s="2017"/>
      <c r="O16" s="958" t="s">
        <v>265</v>
      </c>
      <c r="P16" s="959" t="s">
        <v>264</v>
      </c>
      <c r="Q16" s="960"/>
      <c r="R16" s="809"/>
      <c r="S16" s="952" t="s">
        <v>373</v>
      </c>
      <c r="T16" s="780"/>
      <c r="U16" s="953" t="s">
        <v>373</v>
      </c>
    </row>
    <row r="17" spans="1:21" ht="33" customHeight="1">
      <c r="A17" s="191"/>
      <c r="B17" s="1794"/>
      <c r="C17" s="35"/>
      <c r="D17" s="89">
        <v>6</v>
      </c>
      <c r="E17" s="90" t="s">
        <v>256</v>
      </c>
      <c r="F17" s="91"/>
      <c r="G17" s="50"/>
      <c r="H17" s="568" t="s">
        <v>373</v>
      </c>
      <c r="I17" s="53"/>
      <c r="J17" s="569" t="s">
        <v>373</v>
      </c>
      <c r="K17" s="187"/>
      <c r="L17" s="2018"/>
      <c r="M17" s="2017"/>
      <c r="N17" s="2017"/>
      <c r="O17" s="760"/>
      <c r="P17" s="761"/>
      <c r="Q17" s="801"/>
      <c r="R17" s="809"/>
      <c r="S17" s="952" t="s">
        <v>373</v>
      </c>
      <c r="T17" s="780"/>
      <c r="U17" s="953" t="s">
        <v>373</v>
      </c>
    </row>
    <row r="18" spans="1:21" ht="33" customHeight="1">
      <c r="A18" s="191"/>
      <c r="B18" s="1794"/>
      <c r="C18" s="36"/>
      <c r="D18" s="89"/>
      <c r="E18" s="90" t="s">
        <v>213</v>
      </c>
      <c r="F18" s="91"/>
      <c r="G18" s="50"/>
      <c r="H18" s="568" t="s">
        <v>373</v>
      </c>
      <c r="I18" s="53"/>
      <c r="J18" s="569" t="s">
        <v>373</v>
      </c>
      <c r="K18" s="187"/>
      <c r="L18" s="2018"/>
      <c r="M18" s="2017"/>
      <c r="N18" s="2017"/>
      <c r="O18" s="584"/>
      <c r="P18" s="66"/>
      <c r="Q18" s="609"/>
      <c r="R18" s="563"/>
      <c r="S18" s="564" t="s">
        <v>373</v>
      </c>
      <c r="T18" s="494"/>
      <c r="U18" s="955" t="s">
        <v>373</v>
      </c>
    </row>
    <row r="19" spans="1:21" ht="33" customHeight="1">
      <c r="A19" s="191"/>
      <c r="B19" s="1794"/>
      <c r="C19" s="35"/>
      <c r="D19" s="89"/>
      <c r="E19" s="90" t="s">
        <v>214</v>
      </c>
      <c r="F19" s="91"/>
      <c r="G19" s="50"/>
      <c r="H19" s="568" t="s">
        <v>373</v>
      </c>
      <c r="I19" s="53"/>
      <c r="J19" s="569" t="s">
        <v>373</v>
      </c>
      <c r="K19" s="187"/>
      <c r="L19" s="2018"/>
      <c r="M19" s="2017"/>
      <c r="N19" s="2017"/>
      <c r="O19" s="2005" t="s">
        <v>271</v>
      </c>
      <c r="P19" s="2006"/>
      <c r="Q19" s="945"/>
      <c r="R19" s="942">
        <f>SUM(R14:R18)</f>
        <v>0</v>
      </c>
      <c r="S19" s="943" t="s">
        <v>373</v>
      </c>
      <c r="T19" s="944"/>
      <c r="U19" s="956" t="s">
        <v>373</v>
      </c>
    </row>
    <row r="20" spans="1:21" ht="33" customHeight="1">
      <c r="A20" s="191"/>
      <c r="B20" s="1794"/>
      <c r="C20" s="36"/>
      <c r="D20" s="89">
        <v>7</v>
      </c>
      <c r="E20" s="90" t="s">
        <v>257</v>
      </c>
      <c r="F20" s="91"/>
      <c r="G20" s="50"/>
      <c r="H20" s="568" t="s">
        <v>373</v>
      </c>
      <c r="I20" s="53"/>
      <c r="J20" s="569" t="s">
        <v>373</v>
      </c>
      <c r="K20" s="187"/>
      <c r="L20" s="2018"/>
      <c r="M20" s="2017"/>
      <c r="N20" s="2017"/>
      <c r="O20" s="315">
        <v>6</v>
      </c>
      <c r="P20" s="66" t="s">
        <v>268</v>
      </c>
      <c r="Q20" s="577"/>
      <c r="R20" s="563"/>
      <c r="S20" s="564" t="s">
        <v>373</v>
      </c>
      <c r="T20" s="494"/>
      <c r="U20" s="955" t="s">
        <v>373</v>
      </c>
    </row>
    <row r="21" spans="1:21" ht="33" customHeight="1">
      <c r="A21" s="191"/>
      <c r="B21" s="1794"/>
      <c r="C21" s="35"/>
      <c r="D21" s="89">
        <v>8</v>
      </c>
      <c r="E21" s="90" t="s">
        <v>397</v>
      </c>
      <c r="F21" s="91"/>
      <c r="G21" s="50"/>
      <c r="H21" s="568" t="s">
        <v>373</v>
      </c>
      <c r="I21" s="53"/>
      <c r="J21" s="569" t="s">
        <v>373</v>
      </c>
      <c r="K21" s="187"/>
      <c r="L21" s="2018"/>
      <c r="M21" s="2017"/>
      <c r="N21" s="2017"/>
      <c r="O21" s="961" t="s">
        <v>267</v>
      </c>
      <c r="P21" s="761" t="s">
        <v>269</v>
      </c>
      <c r="Q21" s="960"/>
      <c r="R21" s="809"/>
      <c r="S21" s="952" t="s">
        <v>373</v>
      </c>
      <c r="T21" s="780"/>
      <c r="U21" s="953" t="s">
        <v>373</v>
      </c>
    </row>
    <row r="22" spans="1:21" ht="33" customHeight="1">
      <c r="A22" s="191"/>
      <c r="B22" s="1794"/>
      <c r="C22" s="36"/>
      <c r="D22" s="89">
        <v>8</v>
      </c>
      <c r="E22" s="90" t="s">
        <v>398</v>
      </c>
      <c r="F22" s="91"/>
      <c r="G22" s="50"/>
      <c r="H22" s="568" t="s">
        <v>373</v>
      </c>
      <c r="I22" s="53"/>
      <c r="J22" s="569" t="s">
        <v>373</v>
      </c>
      <c r="K22" s="187"/>
      <c r="L22" s="2018"/>
      <c r="M22" s="2017"/>
      <c r="N22" s="2017"/>
      <c r="O22" s="760">
        <v>9</v>
      </c>
      <c r="P22" s="761" t="s">
        <v>270</v>
      </c>
      <c r="Q22" s="766"/>
      <c r="R22" s="809"/>
      <c r="S22" s="952" t="s">
        <v>373</v>
      </c>
      <c r="T22" s="780"/>
      <c r="U22" s="953" t="s">
        <v>373</v>
      </c>
    </row>
    <row r="23" spans="1:21" ht="33" customHeight="1">
      <c r="A23" s="191"/>
      <c r="B23" s="1794"/>
      <c r="C23" s="35"/>
      <c r="D23" s="11">
        <v>9</v>
      </c>
      <c r="E23" s="384" t="s">
        <v>59</v>
      </c>
      <c r="F23" s="37"/>
      <c r="G23" s="47"/>
      <c r="H23" s="557" t="s">
        <v>373</v>
      </c>
      <c r="I23" s="75"/>
      <c r="J23" s="554" t="s">
        <v>373</v>
      </c>
      <c r="K23" s="187"/>
      <c r="L23" s="962"/>
      <c r="M23" s="308"/>
      <c r="N23" s="309"/>
      <c r="O23" s="584"/>
      <c r="P23" s="576"/>
      <c r="Q23" s="577"/>
      <c r="R23" s="563"/>
      <c r="S23" s="564" t="s">
        <v>373</v>
      </c>
      <c r="T23" s="494"/>
      <c r="U23" s="955" t="s">
        <v>373</v>
      </c>
    </row>
    <row r="24" spans="1:21" ht="33" customHeight="1" thickBot="1">
      <c r="A24" s="191"/>
      <c r="B24" s="561"/>
      <c r="C24" s="36"/>
      <c r="D24" s="1727" t="s">
        <v>470</v>
      </c>
      <c r="E24" s="1975"/>
      <c r="F24" s="1728"/>
      <c r="G24" s="552">
        <f>SUM(G14:G23)</f>
        <v>0</v>
      </c>
      <c r="H24" s="558" t="s">
        <v>373</v>
      </c>
      <c r="I24" s="531"/>
      <c r="J24" s="555" t="s">
        <v>373</v>
      </c>
      <c r="K24" s="187"/>
      <c r="L24" s="963"/>
      <c r="M24" s="964"/>
      <c r="N24" s="964"/>
      <c r="O24" s="2005" t="s">
        <v>271</v>
      </c>
      <c r="P24" s="2006"/>
      <c r="Q24" s="946"/>
      <c r="R24" s="969">
        <f>SUM(R20:R23)</f>
        <v>0</v>
      </c>
      <c r="S24" s="970" t="s">
        <v>373</v>
      </c>
      <c r="T24" s="944"/>
      <c r="U24" s="956" t="s">
        <v>373</v>
      </c>
    </row>
    <row r="25" spans="1:21" ht="33" customHeight="1" thickBot="1">
      <c r="A25" s="1976" t="s">
        <v>73</v>
      </c>
      <c r="B25" s="1977"/>
      <c r="C25" s="1977"/>
      <c r="D25" s="1977"/>
      <c r="E25" s="1977"/>
      <c r="F25" s="1977"/>
      <c r="G25" s="916">
        <f>SUM(G13,G24)</f>
        <v>0</v>
      </c>
      <c r="H25" s="967" t="s">
        <v>373</v>
      </c>
      <c r="I25" s="966"/>
      <c r="J25" s="560" t="s">
        <v>373</v>
      </c>
      <c r="K25" s="187"/>
      <c r="L25" s="2002" t="s">
        <v>73</v>
      </c>
      <c r="M25" s="2003"/>
      <c r="N25" s="2003"/>
      <c r="O25" s="2004"/>
      <c r="P25" s="2004"/>
      <c r="Q25" s="2004"/>
      <c r="R25" s="916">
        <f>SUM(R9,R13,R19,R24)</f>
        <v>0</v>
      </c>
      <c r="S25" s="967" t="s">
        <v>373</v>
      </c>
      <c r="T25" s="968"/>
      <c r="U25" s="965" t="s">
        <v>373</v>
      </c>
    </row>
    <row r="26" spans="1:21" ht="48" customHeight="1">
      <c r="A26" s="1705"/>
      <c r="B26" s="1705"/>
      <c r="C26" s="1705"/>
      <c r="D26" s="1705"/>
      <c r="E26" s="1705"/>
      <c r="F26" s="1705"/>
      <c r="G26" s="1705"/>
      <c r="H26" s="1705"/>
      <c r="I26" s="1705"/>
      <c r="J26" s="1705"/>
      <c r="K26" s="1705"/>
      <c r="L26" s="1705"/>
      <c r="M26" s="1705"/>
      <c r="N26" s="1705"/>
      <c r="O26" s="1705"/>
      <c r="P26" s="1705"/>
      <c r="Q26" s="1705"/>
      <c r="R26" s="1705"/>
      <c r="S26" s="1705"/>
    </row>
  </sheetData>
  <mergeCells count="31">
    <mergeCell ref="L7:N22"/>
    <mergeCell ref="D1:I1"/>
    <mergeCell ref="O1:T1"/>
    <mergeCell ref="L2:N3"/>
    <mergeCell ref="A2:C3"/>
    <mergeCell ref="D2:F3"/>
    <mergeCell ref="O2:Q3"/>
    <mergeCell ref="G2:H2"/>
    <mergeCell ref="G3:H3"/>
    <mergeCell ref="I2:J3"/>
    <mergeCell ref="T2:U3"/>
    <mergeCell ref="O12:P12"/>
    <mergeCell ref="O13:P13"/>
    <mergeCell ref="R2:S2"/>
    <mergeCell ref="R3:S3"/>
    <mergeCell ref="A26:S26"/>
    <mergeCell ref="O9:Q9"/>
    <mergeCell ref="D13:F13"/>
    <mergeCell ref="D24:F24"/>
    <mergeCell ref="L25:Q25"/>
    <mergeCell ref="B5:B12"/>
    <mergeCell ref="A25:F25"/>
    <mergeCell ref="O19:P19"/>
    <mergeCell ref="L5:N5"/>
    <mergeCell ref="O5:P5"/>
    <mergeCell ref="O6:P6"/>
    <mergeCell ref="B16:B23"/>
    <mergeCell ref="O7:P7"/>
    <mergeCell ref="O8:P8"/>
    <mergeCell ref="O24:P24"/>
    <mergeCell ref="O11:P11"/>
  </mergeCells>
  <phoneticPr fontId="2"/>
  <printOptions horizontalCentered="1"/>
  <pageMargins left="0.59055118110236227" right="0.39370078740157483" top="0.78740157480314965" bottom="0.39370078740157483" header="0.51181102362204722" footer="0.51181102362204722"/>
  <pageSetup paperSize="9" orientation="portrait" horizontalDpi="4294967293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 transitionEntry="1"/>
  <dimension ref="A1:U32"/>
  <sheetViews>
    <sheetView showGridLines="0" showZeros="0" topLeftCell="A22" workbookViewId="0">
      <selection activeCell="P24" sqref="P24"/>
    </sheetView>
  </sheetViews>
  <sheetFormatPr defaultColWidth="10.59765625" defaultRowHeight="14.4"/>
  <cols>
    <col min="1" max="1" width="0.69921875" customWidth="1"/>
    <col min="2" max="2" width="2.09765625" customWidth="1"/>
    <col min="3" max="3" width="0.69921875" customWidth="1"/>
    <col min="4" max="4" width="2.09765625" customWidth="1"/>
    <col min="5" max="5" width="12.19921875" customWidth="1"/>
    <col min="6" max="6" width="0.69921875" customWidth="1"/>
    <col min="7" max="7" width="9.09765625" customWidth="1"/>
    <col min="8" max="8" width="2.59765625" customWidth="1"/>
    <col min="9" max="9" width="8.59765625" customWidth="1"/>
    <col min="10" max="10" width="2.59765625" customWidth="1"/>
    <col min="11" max="11" width="1.59765625" customWidth="1"/>
    <col min="12" max="12" width="0.69921875" customWidth="1"/>
    <col min="13" max="13" width="2.09765625" customWidth="1"/>
    <col min="14" max="14" width="0.69921875" customWidth="1"/>
    <col min="15" max="15" width="2.09765625" customWidth="1"/>
    <col min="16" max="16" width="11.59765625" customWidth="1"/>
    <col min="17" max="17" width="0.69921875" customWidth="1"/>
    <col min="18" max="18" width="9.09765625" customWidth="1"/>
    <col min="19" max="19" width="2.59765625" customWidth="1"/>
    <col min="20" max="20" width="8.59765625" customWidth="1"/>
    <col min="21" max="21" width="2.59765625" customWidth="1"/>
  </cols>
  <sheetData>
    <row r="1" spans="1:21" ht="40.5" customHeight="1" thickBot="1">
      <c r="C1" s="19"/>
      <c r="D1" s="1968" t="s">
        <v>472</v>
      </c>
      <c r="E1" s="1968"/>
      <c r="F1" s="1968"/>
      <c r="G1" s="1968"/>
      <c r="H1" s="1968"/>
      <c r="I1" s="1968"/>
      <c r="J1" s="1"/>
      <c r="K1" s="1"/>
      <c r="L1" s="1"/>
      <c r="N1" s="19"/>
      <c r="O1" s="1968" t="s">
        <v>395</v>
      </c>
      <c r="P1" s="1968"/>
      <c r="Q1" s="798"/>
      <c r="R1" s="798"/>
    </row>
    <row r="2" spans="1:21" ht="25.5" customHeight="1">
      <c r="A2" s="1980" t="s">
        <v>139</v>
      </c>
      <c r="B2" s="1981"/>
      <c r="C2" s="1982"/>
      <c r="D2" s="1805" t="s">
        <v>137</v>
      </c>
      <c r="E2" s="1713"/>
      <c r="F2" s="1714"/>
      <c r="G2" s="2024" t="s">
        <v>51</v>
      </c>
      <c r="H2" s="2025"/>
      <c r="I2" s="2028" t="s">
        <v>2</v>
      </c>
      <c r="J2" s="2029"/>
      <c r="K2" s="57"/>
      <c r="L2" s="1980" t="s">
        <v>139</v>
      </c>
      <c r="M2" s="1981"/>
      <c r="N2" s="1982"/>
      <c r="O2" s="1805" t="s">
        <v>137</v>
      </c>
      <c r="P2" s="1713"/>
      <c r="Q2" s="1714"/>
      <c r="R2" s="2024" t="s">
        <v>51</v>
      </c>
      <c r="S2" s="2025"/>
      <c r="T2" s="2028" t="s">
        <v>2</v>
      </c>
      <c r="U2" s="2029"/>
    </row>
    <row r="3" spans="1:21" ht="15" customHeight="1">
      <c r="A3" s="1983"/>
      <c r="B3" s="1984"/>
      <c r="C3" s="1985"/>
      <c r="D3" s="1916"/>
      <c r="E3" s="1715"/>
      <c r="F3" s="1716"/>
      <c r="G3" s="2039" t="s">
        <v>72</v>
      </c>
      <c r="H3" s="2040"/>
      <c r="I3" s="2030"/>
      <c r="J3" s="2031"/>
      <c r="K3" s="57"/>
      <c r="L3" s="1983"/>
      <c r="M3" s="1984"/>
      <c r="N3" s="1985"/>
      <c r="O3" s="1916"/>
      <c r="P3" s="1715"/>
      <c r="Q3" s="1716"/>
      <c r="R3" s="2039" t="s">
        <v>72</v>
      </c>
      <c r="S3" s="2040"/>
      <c r="T3" s="2030"/>
      <c r="U3" s="2031"/>
    </row>
    <row r="4" spans="1:21" ht="26.25" customHeight="1">
      <c r="A4" s="188"/>
      <c r="B4" s="81">
        <v>60</v>
      </c>
      <c r="C4" s="34"/>
      <c r="D4" s="566">
        <v>1</v>
      </c>
      <c r="E4" s="23" t="s">
        <v>109</v>
      </c>
      <c r="F4" s="64"/>
      <c r="G4" s="46"/>
      <c r="H4" s="556" t="s">
        <v>373</v>
      </c>
      <c r="I4" s="48"/>
      <c r="J4" s="553" t="s">
        <v>373</v>
      </c>
      <c r="K4" s="187"/>
      <c r="L4" s="208"/>
      <c r="M4" s="209">
        <v>62</v>
      </c>
      <c r="N4" s="210"/>
      <c r="O4" s="566">
        <v>1</v>
      </c>
      <c r="P4" s="586" t="s">
        <v>211</v>
      </c>
      <c r="Q4" s="33"/>
      <c r="R4" s="552"/>
      <c r="S4" s="558" t="s">
        <v>373</v>
      </c>
      <c r="T4" s="531"/>
      <c r="U4" s="555" t="s">
        <v>373</v>
      </c>
    </row>
    <row r="5" spans="1:21" ht="26.25" customHeight="1">
      <c r="A5" s="188"/>
      <c r="B5" s="567"/>
      <c r="C5" s="114"/>
      <c r="D5" s="566">
        <v>2</v>
      </c>
      <c r="E5" s="386" t="s">
        <v>110</v>
      </c>
      <c r="F5" s="33"/>
      <c r="G5" s="552"/>
      <c r="H5" s="558" t="s">
        <v>373</v>
      </c>
      <c r="I5" s="531"/>
      <c r="J5" s="555" t="s">
        <v>373</v>
      </c>
      <c r="K5" s="187"/>
      <c r="L5" s="2042"/>
      <c r="M5" s="1775"/>
      <c r="N5" s="2043"/>
      <c r="O5" s="596"/>
      <c r="P5" s="587"/>
      <c r="Q5" s="260"/>
      <c r="R5" s="351"/>
      <c r="S5" s="572" t="s">
        <v>373</v>
      </c>
      <c r="T5" s="352"/>
      <c r="U5" s="573" t="s">
        <v>373</v>
      </c>
    </row>
    <row r="6" spans="1:21" ht="26.25" customHeight="1">
      <c r="A6" s="191"/>
      <c r="B6" s="1794" t="s">
        <v>133</v>
      </c>
      <c r="C6" s="35"/>
      <c r="D6" s="89"/>
      <c r="E6" s="90" t="s">
        <v>111</v>
      </c>
      <c r="F6" s="91"/>
      <c r="G6" s="50"/>
      <c r="H6" s="568" t="s">
        <v>373</v>
      </c>
      <c r="I6" s="53"/>
      <c r="J6" s="569" t="s">
        <v>373</v>
      </c>
      <c r="K6" s="187"/>
      <c r="L6" s="588"/>
      <c r="M6" s="308"/>
      <c r="N6" s="309"/>
      <c r="O6" s="597"/>
      <c r="P6" s="22" t="s">
        <v>470</v>
      </c>
      <c r="Q6" s="64"/>
      <c r="R6" s="46">
        <f>SUM(R4:R5)</f>
        <v>0</v>
      </c>
      <c r="S6" s="556" t="s">
        <v>373</v>
      </c>
      <c r="T6" s="48"/>
      <c r="U6" s="553" t="s">
        <v>373</v>
      </c>
    </row>
    <row r="7" spans="1:21" ht="26.25" customHeight="1">
      <c r="A7" s="191"/>
      <c r="B7" s="1794"/>
      <c r="C7" s="36"/>
      <c r="D7" s="89"/>
      <c r="E7" s="90" t="s">
        <v>112</v>
      </c>
      <c r="F7" s="91"/>
      <c r="G7" s="50"/>
      <c r="H7" s="568" t="s">
        <v>373</v>
      </c>
      <c r="I7" s="53"/>
      <c r="J7" s="569" t="s">
        <v>373</v>
      </c>
      <c r="K7" s="187"/>
      <c r="L7" s="589"/>
      <c r="M7" s="590"/>
      <c r="N7" s="590"/>
      <c r="O7" s="110">
        <v>2</v>
      </c>
      <c r="P7" s="87" t="s">
        <v>275</v>
      </c>
      <c r="Q7" s="265"/>
      <c r="R7" s="49"/>
      <c r="S7" s="594" t="s">
        <v>373</v>
      </c>
      <c r="T7" s="52"/>
      <c r="U7" s="595" t="s">
        <v>373</v>
      </c>
    </row>
    <row r="8" spans="1:21" ht="26.25" customHeight="1">
      <c r="A8" s="191"/>
      <c r="B8" s="1794"/>
      <c r="C8" s="35"/>
      <c r="D8" s="89"/>
      <c r="E8" s="90" t="s">
        <v>113</v>
      </c>
      <c r="F8" s="91"/>
      <c r="G8" s="50"/>
      <c r="H8" s="568" t="s">
        <v>373</v>
      </c>
      <c r="I8" s="570"/>
      <c r="J8" s="569" t="s">
        <v>373</v>
      </c>
      <c r="K8" s="187"/>
      <c r="L8" s="591"/>
      <c r="M8" s="2041" t="s">
        <v>400</v>
      </c>
      <c r="N8" s="592"/>
      <c r="O8" s="111"/>
      <c r="P8" s="90" t="s">
        <v>276</v>
      </c>
      <c r="Q8" s="91"/>
      <c r="R8" s="50"/>
      <c r="S8" s="568" t="s">
        <v>373</v>
      </c>
      <c r="T8" s="570"/>
      <c r="U8" s="569" t="s">
        <v>373</v>
      </c>
    </row>
    <row r="9" spans="1:21" ht="26.25" customHeight="1">
      <c r="A9" s="191"/>
      <c r="B9" s="1794"/>
      <c r="C9" s="36"/>
      <c r="D9" s="89"/>
      <c r="E9" s="90" t="s">
        <v>189</v>
      </c>
      <c r="F9" s="91"/>
      <c r="G9" s="50"/>
      <c r="H9" s="568" t="s">
        <v>373</v>
      </c>
      <c r="I9" s="53"/>
      <c r="J9" s="569" t="s">
        <v>373</v>
      </c>
      <c r="K9" s="187"/>
      <c r="L9" s="591"/>
      <c r="M9" s="2041"/>
      <c r="N9" s="592"/>
      <c r="O9" s="111"/>
      <c r="P9" s="90" t="s">
        <v>415</v>
      </c>
      <c r="Q9" s="266"/>
      <c r="R9" s="50"/>
      <c r="S9" s="568" t="s">
        <v>373</v>
      </c>
      <c r="T9" s="53"/>
      <c r="U9" s="569" t="s">
        <v>373</v>
      </c>
    </row>
    <row r="10" spans="1:21" ht="26.25" customHeight="1">
      <c r="A10" s="191"/>
      <c r="B10" s="1794"/>
      <c r="C10" s="35"/>
      <c r="D10" s="207"/>
      <c r="E10" s="259" t="s">
        <v>59</v>
      </c>
      <c r="F10" s="260"/>
      <c r="G10" s="351"/>
      <c r="H10" s="572" t="s">
        <v>373</v>
      </c>
      <c r="I10" s="352"/>
      <c r="J10" s="573" t="s">
        <v>373</v>
      </c>
      <c r="K10" s="187"/>
      <c r="L10" s="591"/>
      <c r="M10" s="2041"/>
      <c r="N10" s="592"/>
      <c r="O10" s="598"/>
      <c r="P10" s="259"/>
      <c r="Q10" s="260"/>
      <c r="R10" s="351"/>
      <c r="S10" s="572" t="s">
        <v>373</v>
      </c>
      <c r="T10" s="352"/>
      <c r="U10" s="573" t="s">
        <v>373</v>
      </c>
    </row>
    <row r="11" spans="1:21" ht="26.25" customHeight="1">
      <c r="A11" s="191"/>
      <c r="B11" s="475"/>
      <c r="C11" s="36"/>
      <c r="D11" s="1727" t="s">
        <v>471</v>
      </c>
      <c r="E11" s="2045"/>
      <c r="F11" s="64"/>
      <c r="G11" s="46">
        <f>SUM(G4:G10)</f>
        <v>0</v>
      </c>
      <c r="H11" s="556" t="s">
        <v>373</v>
      </c>
      <c r="I11" s="169"/>
      <c r="J11" s="553" t="s">
        <v>373</v>
      </c>
      <c r="K11" s="187"/>
      <c r="L11" s="601"/>
      <c r="M11" s="602"/>
      <c r="N11" s="602"/>
      <c r="O11" s="597"/>
      <c r="P11" s="22" t="s">
        <v>470</v>
      </c>
      <c r="Q11" s="64"/>
      <c r="R11" s="46">
        <f>SUM(R7:R9)</f>
        <v>0</v>
      </c>
      <c r="S11" s="556" t="s">
        <v>373</v>
      </c>
      <c r="T11" s="169"/>
      <c r="U11" s="553" t="s">
        <v>373</v>
      </c>
    </row>
    <row r="12" spans="1:21" ht="26.25" customHeight="1">
      <c r="A12" s="188"/>
      <c r="B12" s="567"/>
      <c r="C12" s="34"/>
      <c r="D12" s="566">
        <v>3</v>
      </c>
      <c r="E12" s="386" t="s">
        <v>114</v>
      </c>
      <c r="F12" s="29"/>
      <c r="G12" s="563"/>
      <c r="H12" s="564" t="s">
        <v>373</v>
      </c>
      <c r="I12" s="494"/>
      <c r="J12" s="565" t="s">
        <v>373</v>
      </c>
      <c r="K12" s="187"/>
      <c r="L12" s="591"/>
      <c r="M12" s="592"/>
      <c r="N12" s="592"/>
      <c r="O12" s="110">
        <v>3</v>
      </c>
      <c r="P12" s="87" t="s">
        <v>277</v>
      </c>
      <c r="Q12" s="147"/>
      <c r="R12" s="221"/>
      <c r="S12" s="599" t="s">
        <v>373</v>
      </c>
      <c r="T12" s="203"/>
      <c r="U12" s="600" t="s">
        <v>373</v>
      </c>
    </row>
    <row r="13" spans="1:21" ht="26.25" customHeight="1">
      <c r="A13" s="191"/>
      <c r="B13" s="1919" t="s">
        <v>396</v>
      </c>
      <c r="C13" s="36"/>
      <c r="D13" s="111"/>
      <c r="E13" s="90" t="s">
        <v>115</v>
      </c>
      <c r="F13" s="266"/>
      <c r="G13" s="50"/>
      <c r="H13" s="568" t="s">
        <v>373</v>
      </c>
      <c r="I13" s="53"/>
      <c r="J13" s="569" t="s">
        <v>373</v>
      </c>
      <c r="K13" s="187"/>
      <c r="L13" s="591"/>
      <c r="M13" s="2041" t="s">
        <v>401</v>
      </c>
      <c r="N13" s="592"/>
      <c r="O13" s="111"/>
      <c r="P13" s="90" t="s">
        <v>278</v>
      </c>
      <c r="Q13" s="91"/>
      <c r="R13" s="50"/>
      <c r="S13" s="568" t="s">
        <v>373</v>
      </c>
      <c r="T13" s="53"/>
      <c r="U13" s="569" t="s">
        <v>373</v>
      </c>
    </row>
    <row r="14" spans="1:21" ht="26.25" customHeight="1">
      <c r="A14" s="191"/>
      <c r="B14" s="1919"/>
      <c r="C14" s="35"/>
      <c r="D14" s="89"/>
      <c r="E14" s="90" t="s">
        <v>116</v>
      </c>
      <c r="F14" s="91"/>
      <c r="G14" s="50"/>
      <c r="H14" s="568" t="s">
        <v>373</v>
      </c>
      <c r="I14" s="53"/>
      <c r="J14" s="569" t="s">
        <v>373</v>
      </c>
      <c r="K14" s="187"/>
      <c r="L14" s="591"/>
      <c r="M14" s="2041"/>
      <c r="N14" s="592"/>
      <c r="O14" s="89"/>
      <c r="P14" s="90"/>
      <c r="Q14" s="583"/>
      <c r="R14" s="50"/>
      <c r="S14" s="568" t="s">
        <v>373</v>
      </c>
      <c r="T14" s="53"/>
      <c r="U14" s="569" t="s">
        <v>373</v>
      </c>
    </row>
    <row r="15" spans="1:21" ht="26.25" customHeight="1">
      <c r="A15" s="191"/>
      <c r="B15" s="1919"/>
      <c r="C15" s="35"/>
      <c r="D15" s="89"/>
      <c r="E15" s="90" t="s">
        <v>117</v>
      </c>
      <c r="F15" s="91"/>
      <c r="G15" s="50"/>
      <c r="H15" s="568" t="s">
        <v>373</v>
      </c>
      <c r="I15" s="53"/>
      <c r="J15" s="569" t="s">
        <v>373</v>
      </c>
      <c r="K15" s="187"/>
      <c r="L15" s="591"/>
      <c r="M15" s="2041"/>
      <c r="N15" s="592"/>
      <c r="O15" s="582"/>
      <c r="P15" s="90"/>
      <c r="Q15" s="91"/>
      <c r="R15" s="50"/>
      <c r="S15" s="568" t="s">
        <v>373</v>
      </c>
      <c r="T15" s="53"/>
      <c r="U15" s="569" t="s">
        <v>373</v>
      </c>
    </row>
    <row r="16" spans="1:21" ht="26.25" customHeight="1">
      <c r="A16" s="191"/>
      <c r="B16" s="1919"/>
      <c r="C16" s="36"/>
      <c r="D16" s="11"/>
      <c r="E16" s="384" t="s">
        <v>59</v>
      </c>
      <c r="F16" s="37"/>
      <c r="G16" s="47"/>
      <c r="H16" s="557" t="s">
        <v>373</v>
      </c>
      <c r="I16" s="75"/>
      <c r="J16" s="554" t="s">
        <v>373</v>
      </c>
      <c r="K16" s="187"/>
      <c r="L16" s="591"/>
      <c r="M16" s="2041"/>
      <c r="N16" s="592"/>
      <c r="O16" s="603"/>
      <c r="P16" s="604"/>
      <c r="Q16" s="605"/>
      <c r="R16" s="351"/>
      <c r="S16" s="572" t="s">
        <v>373</v>
      </c>
      <c r="T16" s="352"/>
      <c r="U16" s="573" t="s">
        <v>373</v>
      </c>
    </row>
    <row r="17" spans="1:21" ht="26.25" customHeight="1">
      <c r="A17" s="193"/>
      <c r="B17" s="561"/>
      <c r="C17" s="38"/>
      <c r="D17" s="1727" t="s">
        <v>471</v>
      </c>
      <c r="E17" s="2045"/>
      <c r="F17" s="1728"/>
      <c r="G17" s="46">
        <f>SUM(G12:G16)</f>
        <v>0</v>
      </c>
      <c r="H17" s="556" t="s">
        <v>373</v>
      </c>
      <c r="I17" s="48"/>
      <c r="J17" s="553" t="s">
        <v>373</v>
      </c>
      <c r="K17" s="187"/>
      <c r="L17" s="591"/>
      <c r="M17" s="602"/>
      <c r="N17" s="592"/>
      <c r="O17" s="566"/>
      <c r="P17" s="22" t="s">
        <v>470</v>
      </c>
      <c r="Q17" s="64"/>
      <c r="R17" s="46">
        <f>SUM(R12:R16)</f>
        <v>0</v>
      </c>
      <c r="S17" s="556" t="s">
        <v>373</v>
      </c>
      <c r="T17" s="48"/>
      <c r="U17" s="553" t="s">
        <v>373</v>
      </c>
    </row>
    <row r="18" spans="1:21" ht="26.25" customHeight="1">
      <c r="A18" s="191"/>
      <c r="B18" s="475"/>
      <c r="C18" s="36"/>
      <c r="D18" s="315">
        <v>4</v>
      </c>
      <c r="E18" s="66" t="s">
        <v>824</v>
      </c>
      <c r="F18" s="33"/>
      <c r="G18" s="552"/>
      <c r="H18" s="558" t="s">
        <v>373</v>
      </c>
      <c r="I18" s="531"/>
      <c r="J18" s="555" t="s">
        <v>373</v>
      </c>
      <c r="K18" s="187"/>
      <c r="L18" s="589"/>
      <c r="M18" s="590"/>
      <c r="N18" s="590"/>
      <c r="O18" s="311">
        <v>4</v>
      </c>
      <c r="P18" s="66" t="s">
        <v>122</v>
      </c>
      <c r="Q18" s="609"/>
      <c r="R18" s="563"/>
      <c r="S18" s="564" t="s">
        <v>373</v>
      </c>
      <c r="T18" s="494"/>
      <c r="U18" s="565" t="s">
        <v>373</v>
      </c>
    </row>
    <row r="19" spans="1:21" ht="26.25" customHeight="1">
      <c r="A19" s="191"/>
      <c r="B19" s="475"/>
      <c r="C19" s="35"/>
      <c r="D19" s="89"/>
      <c r="E19" s="90" t="s">
        <v>118</v>
      </c>
      <c r="F19" s="91"/>
      <c r="G19" s="50"/>
      <c r="H19" s="568" t="s">
        <v>373</v>
      </c>
      <c r="I19" s="53"/>
      <c r="J19" s="569" t="s">
        <v>373</v>
      </c>
      <c r="K19" s="187"/>
      <c r="L19" s="607"/>
      <c r="M19" s="608"/>
      <c r="N19" s="608"/>
      <c r="O19" s="932">
        <v>5</v>
      </c>
      <c r="P19" s="671" t="s">
        <v>279</v>
      </c>
      <c r="Q19" s="64"/>
      <c r="R19" s="46"/>
      <c r="S19" s="556" t="s">
        <v>373</v>
      </c>
      <c r="T19" s="48"/>
      <c r="U19" s="553" t="s">
        <v>373</v>
      </c>
    </row>
    <row r="20" spans="1:21" ht="26.25" customHeight="1">
      <c r="A20" s="191"/>
      <c r="B20" s="475"/>
      <c r="C20" s="36"/>
      <c r="D20" s="768"/>
      <c r="E20" s="801" t="s">
        <v>119</v>
      </c>
      <c r="F20" s="802"/>
      <c r="G20" s="50"/>
      <c r="H20" s="568" t="s">
        <v>373</v>
      </c>
      <c r="I20" s="53"/>
      <c r="J20" s="569" t="s">
        <v>373</v>
      </c>
      <c r="K20" s="187"/>
      <c r="L20" s="589"/>
      <c r="M20" s="934"/>
      <c r="N20" s="935"/>
      <c r="O20" s="933">
        <v>9</v>
      </c>
      <c r="P20" s="87" t="s">
        <v>280</v>
      </c>
      <c r="Q20" s="353"/>
      <c r="R20" s="49"/>
      <c r="S20" s="594" t="s">
        <v>373</v>
      </c>
      <c r="T20" s="52"/>
      <c r="U20" s="595" t="s">
        <v>373</v>
      </c>
    </row>
    <row r="21" spans="1:21" ht="26.25" customHeight="1">
      <c r="A21" s="191"/>
      <c r="B21" s="475"/>
      <c r="C21" s="35"/>
      <c r="D21" s="89"/>
      <c r="E21" s="90"/>
      <c r="F21" s="91"/>
      <c r="G21" s="50"/>
      <c r="H21" s="568" t="s">
        <v>373</v>
      </c>
      <c r="I21" s="53"/>
      <c r="J21" s="569" t="s">
        <v>373</v>
      </c>
      <c r="K21" s="187"/>
      <c r="L21" s="591"/>
      <c r="M21" s="592"/>
      <c r="N21" s="592"/>
      <c r="O21" s="176"/>
      <c r="P21" s="177" t="s">
        <v>281</v>
      </c>
      <c r="Q21" s="606"/>
      <c r="R21" s="221"/>
      <c r="S21" s="599" t="s">
        <v>373</v>
      </c>
      <c r="T21" s="203"/>
      <c r="U21" s="600" t="s">
        <v>373</v>
      </c>
    </row>
    <row r="22" spans="1:21" ht="26.25" customHeight="1">
      <c r="A22" s="191"/>
      <c r="B22" s="475"/>
      <c r="C22" s="36"/>
      <c r="D22" s="194"/>
      <c r="E22" s="174" t="s">
        <v>395</v>
      </c>
      <c r="F22" s="131"/>
      <c r="G22" s="51"/>
      <c r="H22" s="574" t="s">
        <v>373</v>
      </c>
      <c r="I22" s="78"/>
      <c r="J22" s="575" t="s">
        <v>373</v>
      </c>
      <c r="K22" s="187"/>
      <c r="L22" s="591"/>
      <c r="M22" s="592"/>
      <c r="N22" s="592"/>
      <c r="O22" s="111"/>
      <c r="P22" s="90" t="s">
        <v>282</v>
      </c>
      <c r="Q22" s="354"/>
      <c r="R22" s="50"/>
      <c r="S22" s="568" t="s">
        <v>373</v>
      </c>
      <c r="T22" s="53"/>
      <c r="U22" s="569" t="s">
        <v>373</v>
      </c>
    </row>
    <row r="23" spans="1:21" ht="26.25" customHeight="1">
      <c r="A23" s="191"/>
      <c r="B23" s="475"/>
      <c r="C23" s="35"/>
      <c r="D23" s="1727" t="s">
        <v>471</v>
      </c>
      <c r="E23" s="2045"/>
      <c r="F23" s="1728"/>
      <c r="G23" s="1457">
        <f>SUM(G18:G22)</f>
        <v>0</v>
      </c>
      <c r="H23" s="556" t="s">
        <v>373</v>
      </c>
      <c r="I23" s="48"/>
      <c r="J23" s="553" t="s">
        <v>373</v>
      </c>
      <c r="K23" s="187"/>
      <c r="L23" s="307"/>
      <c r="M23" s="308"/>
      <c r="N23" s="308"/>
      <c r="O23" s="111"/>
      <c r="P23" s="593" t="s">
        <v>395</v>
      </c>
      <c r="Q23" s="354"/>
      <c r="R23" s="50"/>
      <c r="S23" s="568" t="s">
        <v>373</v>
      </c>
      <c r="T23" s="53"/>
      <c r="U23" s="569" t="s">
        <v>373</v>
      </c>
    </row>
    <row r="24" spans="1:21" ht="26.25" customHeight="1">
      <c r="A24" s="191"/>
      <c r="B24" s="475"/>
      <c r="C24" s="35"/>
      <c r="D24" s="169">
        <v>5</v>
      </c>
      <c r="E24" s="22" t="s">
        <v>825</v>
      </c>
      <c r="F24" s="80"/>
      <c r="G24" s="292"/>
      <c r="H24" s="558" t="s">
        <v>373</v>
      </c>
      <c r="I24" s="531"/>
      <c r="J24" s="555" t="s">
        <v>373</v>
      </c>
      <c r="K24" s="187"/>
      <c r="L24" s="307"/>
      <c r="M24" s="308"/>
      <c r="N24" s="308"/>
      <c r="O24" s="585"/>
      <c r="P24" s="593"/>
      <c r="Q24" s="354"/>
      <c r="R24" s="50"/>
      <c r="S24" s="568"/>
      <c r="T24" s="53"/>
      <c r="U24" s="569"/>
    </row>
    <row r="25" spans="1:21" ht="26.25" customHeight="1">
      <c r="A25" s="191"/>
      <c r="B25" s="475"/>
      <c r="C25" s="35"/>
      <c r="D25" s="566">
        <v>6</v>
      </c>
      <c r="E25" s="386" t="s">
        <v>274</v>
      </c>
      <c r="F25" s="34"/>
      <c r="G25" s="292"/>
      <c r="H25" s="558" t="s">
        <v>373</v>
      </c>
      <c r="I25" s="531"/>
      <c r="J25" s="555" t="s">
        <v>373</v>
      </c>
      <c r="K25" s="187"/>
      <c r="L25" s="307"/>
      <c r="M25" s="308"/>
      <c r="N25" s="308"/>
      <c r="O25" s="585"/>
      <c r="P25" s="593"/>
      <c r="Q25" s="354"/>
      <c r="R25" s="50"/>
      <c r="S25" s="568"/>
      <c r="T25" s="53"/>
      <c r="U25" s="569"/>
    </row>
    <row r="26" spans="1:21" ht="26.25" customHeight="1">
      <c r="A26" s="191"/>
      <c r="B26" s="475"/>
      <c r="C26" s="35"/>
      <c r="D26" s="89"/>
      <c r="E26" s="578" t="s">
        <v>120</v>
      </c>
      <c r="F26" s="266"/>
      <c r="G26" s="611"/>
      <c r="H26" s="568" t="s">
        <v>373</v>
      </c>
      <c r="I26" s="53"/>
      <c r="J26" s="569" t="s">
        <v>373</v>
      </c>
      <c r="K26" s="187"/>
      <c r="L26" s="307"/>
      <c r="M26" s="308"/>
      <c r="N26" s="308"/>
      <c r="O26" s="585"/>
      <c r="P26" s="593"/>
      <c r="Q26" s="354"/>
      <c r="R26" s="50"/>
      <c r="S26" s="568"/>
      <c r="T26" s="53"/>
      <c r="U26" s="569"/>
    </row>
    <row r="27" spans="1:21" ht="26.25" customHeight="1">
      <c r="A27" s="191"/>
      <c r="B27" s="475"/>
      <c r="C27" s="35"/>
      <c r="D27" s="89"/>
      <c r="E27" s="90" t="s">
        <v>121</v>
      </c>
      <c r="F27" s="266"/>
      <c r="G27" s="611"/>
      <c r="H27" s="568" t="s">
        <v>373</v>
      </c>
      <c r="I27" s="53"/>
      <c r="J27" s="569" t="s">
        <v>373</v>
      </c>
      <c r="K27" s="187"/>
      <c r="L27" s="307"/>
      <c r="M27" s="308"/>
      <c r="N27" s="308"/>
      <c r="O27" s="585"/>
      <c r="P27" s="593"/>
      <c r="Q27" s="354"/>
      <c r="R27" s="50"/>
      <c r="S27" s="568"/>
      <c r="T27" s="53"/>
      <c r="U27" s="569"/>
    </row>
    <row r="28" spans="1:21" ht="26.25" customHeight="1">
      <c r="A28" s="191"/>
      <c r="B28" s="475"/>
      <c r="C28" s="35"/>
      <c r="D28" s="89">
        <v>7</v>
      </c>
      <c r="E28" s="90" t="s">
        <v>273</v>
      </c>
      <c r="F28" s="266"/>
      <c r="G28" s="611"/>
      <c r="H28" s="568" t="s">
        <v>373</v>
      </c>
      <c r="I28" s="53"/>
      <c r="J28" s="569" t="s">
        <v>373</v>
      </c>
      <c r="K28" s="187"/>
      <c r="L28" s="307"/>
      <c r="M28" s="308"/>
      <c r="N28" s="308"/>
      <c r="O28" s="585"/>
      <c r="P28" s="593"/>
      <c r="Q28" s="354"/>
      <c r="R28" s="50"/>
      <c r="S28" s="568"/>
      <c r="T28" s="53"/>
      <c r="U28" s="569"/>
    </row>
    <row r="29" spans="1:21" ht="26.25" customHeight="1">
      <c r="A29" s="191"/>
      <c r="B29" s="475"/>
      <c r="C29" s="35"/>
      <c r="D29" s="11">
        <v>9</v>
      </c>
      <c r="E29" s="384" t="s">
        <v>59</v>
      </c>
      <c r="F29" s="38"/>
      <c r="G29" s="496"/>
      <c r="H29" s="564" t="s">
        <v>373</v>
      </c>
      <c r="I29" s="494"/>
      <c r="J29" s="565" t="s">
        <v>373</v>
      </c>
      <c r="K29" s="187"/>
      <c r="L29" s="307"/>
      <c r="M29" s="308"/>
      <c r="N29" s="308"/>
      <c r="O29" s="926"/>
      <c r="P29" s="927"/>
      <c r="Q29" s="928"/>
      <c r="R29" s="929"/>
      <c r="S29" s="930"/>
      <c r="T29" s="812"/>
      <c r="U29" s="931"/>
    </row>
    <row r="30" spans="1:21" ht="26.25" customHeight="1" thickBot="1">
      <c r="A30" s="191"/>
      <c r="B30" s="561"/>
      <c r="C30" s="36"/>
      <c r="D30" s="1727" t="s">
        <v>471</v>
      </c>
      <c r="E30" s="2045"/>
      <c r="F30" s="1728"/>
      <c r="G30" s="552">
        <f>SUM(G24:G29)</f>
        <v>0</v>
      </c>
      <c r="H30" s="558" t="s">
        <v>373</v>
      </c>
      <c r="I30" s="531"/>
      <c r="J30" s="555" t="s">
        <v>373</v>
      </c>
      <c r="K30" s="187"/>
      <c r="L30" s="610"/>
      <c r="M30" s="577"/>
      <c r="N30" s="577"/>
      <c r="O30" s="923"/>
      <c r="P30" s="885" t="s">
        <v>470</v>
      </c>
      <c r="Q30" s="609"/>
      <c r="R30" s="924">
        <f>SUM(R18:R29)</f>
        <v>0</v>
      </c>
      <c r="S30" s="925" t="s">
        <v>373</v>
      </c>
      <c r="T30" s="494"/>
      <c r="U30" s="565" t="s">
        <v>373</v>
      </c>
    </row>
    <row r="31" spans="1:21" ht="26.25" customHeight="1" thickBot="1">
      <c r="A31" s="1976" t="s">
        <v>73</v>
      </c>
      <c r="B31" s="1977"/>
      <c r="C31" s="1977"/>
      <c r="D31" s="1977"/>
      <c r="E31" s="1977"/>
      <c r="F31" s="1977"/>
      <c r="G31" s="579">
        <f>SUM(G11,G17,G23,G30)</f>
        <v>0</v>
      </c>
      <c r="H31" s="562" t="s">
        <v>373</v>
      </c>
      <c r="I31" s="559"/>
      <c r="J31" s="560" t="s">
        <v>373</v>
      </c>
      <c r="K31" s="187"/>
      <c r="L31" s="1976" t="s">
        <v>73</v>
      </c>
      <c r="M31" s="1977"/>
      <c r="N31" s="1977"/>
      <c r="O31" s="1977"/>
      <c r="P31" s="1977"/>
      <c r="Q31" s="2044"/>
      <c r="R31" s="579">
        <f>SUM(R6,R11,R17,R30)</f>
        <v>0</v>
      </c>
      <c r="S31" s="562" t="s">
        <v>373</v>
      </c>
      <c r="T31" s="525"/>
      <c r="U31" s="560" t="s">
        <v>373</v>
      </c>
    </row>
    <row r="32" spans="1:21" ht="48" customHeight="1">
      <c r="A32" s="1705"/>
      <c r="B32" s="1705"/>
      <c r="C32" s="1705"/>
      <c r="D32" s="1705"/>
      <c r="E32" s="1705"/>
      <c r="F32" s="1705"/>
      <c r="G32" s="1705"/>
      <c r="H32" s="1705"/>
      <c r="I32" s="1705"/>
      <c r="J32" s="1705"/>
      <c r="K32" s="1705"/>
      <c r="L32" s="1705"/>
      <c r="M32" s="1705"/>
      <c r="N32" s="1705"/>
      <c r="O32" s="1705"/>
      <c r="P32" s="1705"/>
      <c r="Q32" s="1705"/>
      <c r="R32" s="1705"/>
      <c r="S32" s="1705"/>
    </row>
  </sheetData>
  <mergeCells count="24">
    <mergeCell ref="A32:S32"/>
    <mergeCell ref="M13:M16"/>
    <mergeCell ref="L5:N5"/>
    <mergeCell ref="R2:S2"/>
    <mergeCell ref="D2:F3"/>
    <mergeCell ref="B6:B10"/>
    <mergeCell ref="B13:B16"/>
    <mergeCell ref="M8:M10"/>
    <mergeCell ref="A31:F31"/>
    <mergeCell ref="L31:Q31"/>
    <mergeCell ref="D11:E11"/>
    <mergeCell ref="D17:F17"/>
    <mergeCell ref="D23:F23"/>
    <mergeCell ref="D30:F30"/>
    <mergeCell ref="T2:U3"/>
    <mergeCell ref="D1:I1"/>
    <mergeCell ref="O1:P1"/>
    <mergeCell ref="L2:N3"/>
    <mergeCell ref="A2:C3"/>
    <mergeCell ref="G3:H3"/>
    <mergeCell ref="R3:S3"/>
    <mergeCell ref="G2:H2"/>
    <mergeCell ref="O2:Q3"/>
    <mergeCell ref="I2:J3"/>
  </mergeCells>
  <phoneticPr fontId="19"/>
  <printOptions horizontalCentered="1"/>
  <pageMargins left="0.59055118110236227" right="0.39370078740157483" top="0.59055118110236227" bottom="0.39370078740157483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/>
  <dimension ref="A1:S29"/>
  <sheetViews>
    <sheetView showGridLines="0" workbookViewId="0">
      <selection activeCell="T15" sqref="T15"/>
    </sheetView>
  </sheetViews>
  <sheetFormatPr defaultColWidth="10.59765625" defaultRowHeight="14.4"/>
  <cols>
    <col min="1" max="1" width="2.59765625" customWidth="1"/>
    <col min="2" max="2" width="6.59765625" customWidth="1"/>
    <col min="3" max="3" width="5.8984375" customWidth="1"/>
    <col min="4" max="4" width="4.3984375" customWidth="1"/>
    <col min="5" max="5" width="3.69921875" customWidth="1"/>
    <col min="6" max="6" width="3.19921875" customWidth="1"/>
    <col min="7" max="7" width="5.09765625" customWidth="1"/>
    <col min="8" max="8" width="6" customWidth="1"/>
    <col min="9" max="9" width="5.8984375" customWidth="1"/>
    <col min="10" max="10" width="5.09765625" customWidth="1"/>
    <col min="11" max="11" width="3.69921875" customWidth="1"/>
    <col min="12" max="12" width="2.09765625" customWidth="1"/>
    <col min="13" max="14" width="5.09765625" customWidth="1"/>
    <col min="15" max="16" width="9.5" customWidth="1"/>
    <col min="19" max="19" width="16.09765625" bestFit="1" customWidth="1"/>
  </cols>
  <sheetData>
    <row r="1" spans="1:19" ht="40.5" customHeight="1" thickBot="1">
      <c r="A1" s="62" t="s">
        <v>3</v>
      </c>
    </row>
    <row r="2" spans="1:19" ht="24.9" customHeight="1">
      <c r="A2" s="1717" t="s">
        <v>4</v>
      </c>
      <c r="B2" s="1743" t="s">
        <v>5</v>
      </c>
      <c r="C2" s="1744"/>
      <c r="D2" s="1666" t="s">
        <v>541</v>
      </c>
      <c r="E2" s="1667"/>
      <c r="F2" s="1676"/>
      <c r="G2" s="1732" t="s">
        <v>6</v>
      </c>
      <c r="H2" s="1732" t="s">
        <v>542</v>
      </c>
      <c r="I2" s="10" t="s">
        <v>7</v>
      </c>
      <c r="J2" s="10" t="s">
        <v>8</v>
      </c>
      <c r="K2" s="1701" t="s">
        <v>147</v>
      </c>
      <c r="L2" s="1702"/>
      <c r="M2" s="1702"/>
      <c r="N2" s="1703"/>
      <c r="O2" s="1662" t="s">
        <v>9</v>
      </c>
      <c r="P2" s="1700"/>
      <c r="S2" s="387"/>
    </row>
    <row r="3" spans="1:19" ht="24.75" customHeight="1">
      <c r="A3" s="1718"/>
      <c r="B3" s="1698"/>
      <c r="C3" s="1699"/>
      <c r="D3" s="1677"/>
      <c r="E3" s="1721"/>
      <c r="F3" s="1678"/>
      <c r="G3" s="1745"/>
      <c r="H3" s="1733"/>
      <c r="I3" s="11" t="s">
        <v>10</v>
      </c>
      <c r="J3" s="11" t="s">
        <v>11</v>
      </c>
      <c r="K3" s="1727" t="s">
        <v>12</v>
      </c>
      <c r="L3" s="1728"/>
      <c r="M3" s="11" t="s">
        <v>13</v>
      </c>
      <c r="N3" s="12" t="s">
        <v>14</v>
      </c>
      <c r="O3" s="9" t="s">
        <v>15</v>
      </c>
      <c r="P3" s="13" t="s">
        <v>16</v>
      </c>
    </row>
    <row r="4" spans="1:19" ht="26.25" customHeight="1">
      <c r="A4" s="6">
        <v>1</v>
      </c>
      <c r="B4" s="1719"/>
      <c r="C4" s="1729"/>
      <c r="D4" s="1722"/>
      <c r="E4" s="1723"/>
      <c r="F4" s="1723"/>
      <c r="G4" s="520"/>
      <c r="H4" s="376"/>
      <c r="I4" s="7" t="s">
        <v>543</v>
      </c>
      <c r="J4" s="1043" t="s">
        <v>420</v>
      </c>
      <c r="K4" s="374"/>
      <c r="L4" s="389" t="s">
        <v>342</v>
      </c>
      <c r="M4" s="375" t="s">
        <v>342</v>
      </c>
      <c r="N4" s="206"/>
      <c r="O4" s="27"/>
      <c r="P4" s="142" t="s">
        <v>373</v>
      </c>
    </row>
    <row r="5" spans="1:19" ht="26.25" customHeight="1">
      <c r="A5" s="6">
        <v>2</v>
      </c>
      <c r="B5" s="1719"/>
      <c r="C5" s="1729"/>
      <c r="D5" s="1724"/>
      <c r="E5" s="1725"/>
      <c r="F5" s="1725"/>
      <c r="G5" s="520"/>
      <c r="H5" s="94"/>
      <c r="I5" s="7" t="s">
        <v>543</v>
      </c>
      <c r="J5" s="1043" t="s">
        <v>420</v>
      </c>
      <c r="K5" s="374"/>
      <c r="L5" s="389" t="s">
        <v>342</v>
      </c>
      <c r="M5" s="375" t="s">
        <v>342</v>
      </c>
      <c r="N5" s="206"/>
      <c r="O5" s="27"/>
      <c r="P5" s="142" t="s">
        <v>373</v>
      </c>
      <c r="S5" s="388"/>
    </row>
    <row r="6" spans="1:19" ht="26.25" customHeight="1">
      <c r="A6" s="6">
        <v>3</v>
      </c>
      <c r="B6" s="1719"/>
      <c r="C6" s="1729"/>
      <c r="D6" s="1726"/>
      <c r="E6" s="1725"/>
      <c r="F6" s="1725"/>
      <c r="G6" s="520"/>
      <c r="H6" s="94"/>
      <c r="I6" s="7" t="s">
        <v>543</v>
      </c>
      <c r="J6" s="1043" t="s">
        <v>420</v>
      </c>
      <c r="K6" s="374"/>
      <c r="L6" s="389" t="s">
        <v>342</v>
      </c>
      <c r="M6" s="375" t="s">
        <v>342</v>
      </c>
      <c r="N6" s="206"/>
      <c r="O6" s="27"/>
      <c r="P6" s="142" t="s">
        <v>373</v>
      </c>
    </row>
    <row r="7" spans="1:19" ht="26.25" customHeight="1">
      <c r="A7" s="6">
        <v>4</v>
      </c>
      <c r="B7" s="1719"/>
      <c r="C7" s="1729"/>
      <c r="D7" s="1726"/>
      <c r="E7" s="1725"/>
      <c r="F7" s="1725"/>
      <c r="G7" s="520"/>
      <c r="H7" s="94"/>
      <c r="I7" s="7" t="s">
        <v>543</v>
      </c>
      <c r="J7" s="1043" t="s">
        <v>420</v>
      </c>
      <c r="K7" s="374"/>
      <c r="L7" s="389" t="s">
        <v>342</v>
      </c>
      <c r="M7" s="375" t="s">
        <v>342</v>
      </c>
      <c r="N7" s="206"/>
      <c r="O7" s="27"/>
      <c r="P7" s="142" t="s">
        <v>373</v>
      </c>
    </row>
    <row r="8" spans="1:19" ht="26.25" customHeight="1">
      <c r="A8" s="6">
        <v>5</v>
      </c>
      <c r="B8" s="1719"/>
      <c r="C8" s="1720"/>
      <c r="D8" s="1726"/>
      <c r="E8" s="1725"/>
      <c r="F8" s="1725"/>
      <c r="G8" s="520"/>
      <c r="H8" s="94"/>
      <c r="I8" s="7" t="s">
        <v>543</v>
      </c>
      <c r="J8" s="1043" t="s">
        <v>420</v>
      </c>
      <c r="K8" s="374"/>
      <c r="L8" s="389" t="s">
        <v>342</v>
      </c>
      <c r="M8" s="375" t="s">
        <v>342</v>
      </c>
      <c r="N8" s="206"/>
      <c r="O8" s="27"/>
      <c r="P8" s="142" t="s">
        <v>373</v>
      </c>
    </row>
    <row r="9" spans="1:19" ht="26.25" customHeight="1">
      <c r="A9" s="6">
        <v>6</v>
      </c>
      <c r="B9" s="1719"/>
      <c r="C9" s="1720"/>
      <c r="D9" s="1726"/>
      <c r="E9" s="1725"/>
      <c r="F9" s="1725"/>
      <c r="G9" s="520"/>
      <c r="H9" s="94"/>
      <c r="I9" s="7" t="s">
        <v>543</v>
      </c>
      <c r="J9" s="1043" t="s">
        <v>420</v>
      </c>
      <c r="K9" s="374"/>
      <c r="L9" s="389" t="s">
        <v>342</v>
      </c>
      <c r="M9" s="375" t="s">
        <v>342</v>
      </c>
      <c r="N9" s="206"/>
      <c r="O9" s="27"/>
      <c r="P9" s="142" t="s">
        <v>373</v>
      </c>
    </row>
    <row r="10" spans="1:19" ht="26.25" customHeight="1">
      <c r="A10" s="6">
        <v>7</v>
      </c>
      <c r="B10" s="291"/>
      <c r="C10" s="291"/>
      <c r="D10" s="1685"/>
      <c r="E10" s="1686"/>
      <c r="F10" s="1687"/>
      <c r="G10" s="27"/>
      <c r="H10" s="163"/>
      <c r="I10" s="7" t="s">
        <v>543</v>
      </c>
      <c r="J10" s="1043" t="s">
        <v>420</v>
      </c>
      <c r="K10" s="374"/>
      <c r="L10" s="389" t="s">
        <v>342</v>
      </c>
      <c r="M10" s="375" t="s">
        <v>342</v>
      </c>
      <c r="N10" s="27"/>
      <c r="O10" s="27"/>
      <c r="P10" s="142" t="s">
        <v>373</v>
      </c>
    </row>
    <row r="11" spans="1:19" ht="26.25" customHeight="1">
      <c r="A11" s="6">
        <v>8</v>
      </c>
      <c r="B11" s="291"/>
      <c r="C11" s="291"/>
      <c r="D11" s="1685"/>
      <c r="E11" s="1686"/>
      <c r="F11" s="1687"/>
      <c r="G11" s="27"/>
      <c r="H11" s="163"/>
      <c r="I11" s="7" t="s">
        <v>543</v>
      </c>
      <c r="J11" s="1043" t="s">
        <v>420</v>
      </c>
      <c r="K11" s="374"/>
      <c r="L11" s="389" t="s">
        <v>342</v>
      </c>
      <c r="M11" s="375" t="s">
        <v>342</v>
      </c>
      <c r="N11" s="27"/>
      <c r="O11" s="27"/>
      <c r="P11" s="142" t="s">
        <v>373</v>
      </c>
    </row>
    <row r="12" spans="1:19" ht="26.25" customHeight="1">
      <c r="A12" s="95">
        <v>9</v>
      </c>
      <c r="B12" s="1044"/>
      <c r="C12" s="1044"/>
      <c r="D12" s="1688"/>
      <c r="E12" s="1689"/>
      <c r="F12" s="1690"/>
      <c r="G12" s="146"/>
      <c r="H12" s="163"/>
      <c r="I12" s="1045" t="s">
        <v>543</v>
      </c>
      <c r="J12" s="1046" t="s">
        <v>420</v>
      </c>
      <c r="K12" s="1047"/>
      <c r="L12" s="389" t="s">
        <v>342</v>
      </c>
      <c r="M12" s="397" t="s">
        <v>342</v>
      </c>
      <c r="N12" s="146"/>
      <c r="O12" s="146"/>
      <c r="P12" s="1048" t="s">
        <v>373</v>
      </c>
    </row>
    <row r="13" spans="1:19" ht="26.25" customHeight="1" thickBot="1">
      <c r="A13" s="1049">
        <v>10</v>
      </c>
      <c r="B13" s="1050"/>
      <c r="C13" s="1050"/>
      <c r="D13" s="1691"/>
      <c r="E13" s="1692"/>
      <c r="F13" s="1693"/>
      <c r="G13" s="1051"/>
      <c r="H13" s="1052"/>
      <c r="I13" s="1053" t="s">
        <v>543</v>
      </c>
      <c r="J13" s="1054" t="s">
        <v>420</v>
      </c>
      <c r="K13" s="1055"/>
      <c r="L13" s="1056" t="s">
        <v>342</v>
      </c>
      <c r="M13" s="1057" t="s">
        <v>342</v>
      </c>
      <c r="N13" s="1051"/>
      <c r="O13" s="1051"/>
      <c r="P13" s="1058" t="s">
        <v>373</v>
      </c>
    </row>
    <row r="14" spans="1:19" ht="26.25" customHeight="1">
      <c r="A14" s="1734" t="s">
        <v>192</v>
      </c>
      <c r="B14" s="1735"/>
      <c r="C14" s="1736"/>
      <c r="D14" s="1694" t="s">
        <v>18</v>
      </c>
      <c r="E14" s="1695"/>
      <c r="F14" s="1696"/>
      <c r="G14" s="496"/>
      <c r="H14" s="905" t="s">
        <v>19</v>
      </c>
      <c r="I14" s="906" t="s">
        <v>7</v>
      </c>
      <c r="J14" s="1054" t="s">
        <v>19</v>
      </c>
      <c r="K14" s="1711"/>
      <c r="L14" s="1712"/>
      <c r="M14" s="1712"/>
      <c r="N14" s="1712"/>
      <c r="O14" s="1712"/>
      <c r="P14" s="1059"/>
    </row>
    <row r="15" spans="1:19" ht="26.25" customHeight="1">
      <c r="A15" s="1737"/>
      <c r="B15" s="1735"/>
      <c r="C15" s="1736"/>
      <c r="D15" s="1697" t="s">
        <v>20</v>
      </c>
      <c r="E15" s="1698"/>
      <c r="F15" s="1699"/>
      <c r="G15" s="146"/>
      <c r="H15" s="166" t="s">
        <v>19</v>
      </c>
      <c r="I15" s="165" t="s">
        <v>10</v>
      </c>
      <c r="J15" s="1054" t="s">
        <v>420</v>
      </c>
      <c r="K15" s="1655"/>
      <c r="L15" s="1656"/>
      <c r="M15" s="1656"/>
      <c r="N15" s="1656"/>
      <c r="O15" s="1656"/>
      <c r="P15" s="1060" t="str">
        <f>IF(SUM(P4:P13)=0,"",SUM(P4:P13))</f>
        <v/>
      </c>
    </row>
    <row r="16" spans="1:19" ht="26.25" customHeight="1" thickBot="1">
      <c r="A16" s="1738"/>
      <c r="B16" s="1739"/>
      <c r="C16" s="1740"/>
      <c r="D16" s="1673" t="s">
        <v>21</v>
      </c>
      <c r="E16" s="1674"/>
      <c r="F16" s="1675"/>
      <c r="G16" s="164"/>
      <c r="H16" s="167" t="s">
        <v>544</v>
      </c>
      <c r="I16" s="1657"/>
      <c r="J16" s="1658"/>
      <c r="K16" s="1657"/>
      <c r="L16" s="1658"/>
      <c r="M16" s="1658"/>
      <c r="N16" s="1658"/>
      <c r="O16" s="1658"/>
      <c r="P16" s="1061" t="s">
        <v>22</v>
      </c>
    </row>
    <row r="17" spans="1:16" ht="29.25" customHeight="1">
      <c r="C17" t="s">
        <v>17</v>
      </c>
    </row>
    <row r="18" spans="1:16" ht="40.5" customHeight="1" thickBot="1">
      <c r="A18" s="62" t="s">
        <v>23</v>
      </c>
    </row>
    <row r="19" spans="1:16" ht="24.9" customHeight="1">
      <c r="A19" s="1717" t="s">
        <v>4</v>
      </c>
      <c r="B19" s="1713" t="s">
        <v>129</v>
      </c>
      <c r="C19" s="1714"/>
      <c r="D19" s="1709" t="s">
        <v>6</v>
      </c>
      <c r="E19" s="1666" t="s">
        <v>343</v>
      </c>
      <c r="F19" s="1676"/>
      <c r="G19" s="1666" t="s">
        <v>128</v>
      </c>
      <c r="H19" s="1667"/>
      <c r="I19" s="1666" t="s">
        <v>128</v>
      </c>
      <c r="J19" s="1667"/>
      <c r="K19" s="1666" t="s">
        <v>128</v>
      </c>
      <c r="L19" s="1667"/>
      <c r="M19" s="1667"/>
      <c r="N19" s="1662" t="s">
        <v>24</v>
      </c>
      <c r="O19" s="1663"/>
      <c r="P19" s="1707" t="s">
        <v>25</v>
      </c>
    </row>
    <row r="20" spans="1:16" ht="24.9" customHeight="1">
      <c r="A20" s="1718"/>
      <c r="B20" s="1715"/>
      <c r="C20" s="1716"/>
      <c r="D20" s="1710"/>
      <c r="E20" s="1677"/>
      <c r="F20" s="1678"/>
      <c r="G20" s="1683"/>
      <c r="H20" s="1684"/>
      <c r="I20" s="93"/>
      <c r="J20" s="376"/>
      <c r="K20" s="93"/>
      <c r="L20" s="166"/>
      <c r="M20" s="376"/>
      <c r="N20" s="1664" t="s">
        <v>344</v>
      </c>
      <c r="O20" s="1665"/>
      <c r="P20" s="1708"/>
    </row>
    <row r="21" spans="1:16" ht="26.25" customHeight="1">
      <c r="A21" s="197">
        <v>1</v>
      </c>
      <c r="B21" s="1741" t="s">
        <v>826</v>
      </c>
      <c r="C21" s="1742"/>
      <c r="D21" s="1453">
        <v>30</v>
      </c>
      <c r="E21" s="1679" t="s">
        <v>546</v>
      </c>
      <c r="F21" s="1680"/>
      <c r="G21" s="1671" t="s">
        <v>548</v>
      </c>
      <c r="H21" s="1672"/>
      <c r="I21" s="1659" t="s">
        <v>549</v>
      </c>
      <c r="J21" s="1660"/>
      <c r="K21" s="1659" t="s">
        <v>550</v>
      </c>
      <c r="L21" s="1661"/>
      <c r="M21" s="1660"/>
      <c r="N21" s="1668"/>
      <c r="O21" s="1669"/>
      <c r="P21" s="377"/>
    </row>
    <row r="22" spans="1:16" ht="26.25" customHeight="1">
      <c r="A22" s="95">
        <v>2</v>
      </c>
      <c r="B22" s="1730" t="s">
        <v>827</v>
      </c>
      <c r="C22" s="1731"/>
      <c r="D22" s="93">
        <v>50</v>
      </c>
      <c r="E22" s="1681" t="s">
        <v>547</v>
      </c>
      <c r="F22" s="1682"/>
      <c r="G22" s="1671" t="s">
        <v>548</v>
      </c>
      <c r="H22" s="1672"/>
      <c r="I22" s="1659" t="s">
        <v>549</v>
      </c>
      <c r="J22" s="1660"/>
      <c r="K22" s="1659" t="s">
        <v>550</v>
      </c>
      <c r="L22" s="1661"/>
      <c r="M22" s="1660"/>
      <c r="N22" s="1668"/>
      <c r="O22" s="1669"/>
      <c r="P22" s="378"/>
    </row>
    <row r="23" spans="1:16" ht="26.25" customHeight="1">
      <c r="A23" s="95">
        <v>3</v>
      </c>
      <c r="B23" s="1730" t="s">
        <v>828</v>
      </c>
      <c r="C23" s="1731"/>
      <c r="D23" s="93">
        <v>30</v>
      </c>
      <c r="E23" s="1681" t="s">
        <v>547</v>
      </c>
      <c r="F23" s="1682"/>
      <c r="G23" s="1671" t="s">
        <v>548</v>
      </c>
      <c r="H23" s="1672"/>
      <c r="I23" s="1659" t="s">
        <v>549</v>
      </c>
      <c r="J23" s="1660"/>
      <c r="K23" s="1659" t="s">
        <v>550</v>
      </c>
      <c r="L23" s="1661"/>
      <c r="M23" s="1660"/>
      <c r="N23" s="1668"/>
      <c r="O23" s="1669"/>
      <c r="P23" s="378"/>
    </row>
    <row r="24" spans="1:16" ht="26.25" customHeight="1">
      <c r="A24" s="95">
        <v>4</v>
      </c>
      <c r="B24" s="1730" t="s">
        <v>829</v>
      </c>
      <c r="C24" s="1731"/>
      <c r="D24" s="93">
        <v>25</v>
      </c>
      <c r="E24" s="1681" t="s">
        <v>547</v>
      </c>
      <c r="F24" s="1682"/>
      <c r="G24" s="1671" t="s">
        <v>548</v>
      </c>
      <c r="H24" s="1672"/>
      <c r="I24" s="1659" t="s">
        <v>549</v>
      </c>
      <c r="J24" s="1660"/>
      <c r="K24" s="1659" t="s">
        <v>550</v>
      </c>
      <c r="L24" s="1661"/>
      <c r="M24" s="1660"/>
      <c r="N24" s="1668"/>
      <c r="O24" s="1669"/>
      <c r="P24" s="378"/>
    </row>
    <row r="25" spans="1:16" ht="26.25" customHeight="1">
      <c r="A25" s="95">
        <v>5</v>
      </c>
      <c r="B25" s="1730" t="s">
        <v>830</v>
      </c>
      <c r="C25" s="1731"/>
      <c r="D25" s="93">
        <v>28</v>
      </c>
      <c r="E25" s="1681" t="s">
        <v>547</v>
      </c>
      <c r="F25" s="1682"/>
      <c r="G25" s="1671" t="s">
        <v>548</v>
      </c>
      <c r="H25" s="1672"/>
      <c r="I25" s="1659" t="s">
        <v>549</v>
      </c>
      <c r="J25" s="1660"/>
      <c r="K25" s="1659" t="s">
        <v>550</v>
      </c>
      <c r="L25" s="1661"/>
      <c r="M25" s="1660"/>
      <c r="N25" s="1668"/>
      <c r="O25" s="1669"/>
      <c r="P25" s="378"/>
    </row>
    <row r="26" spans="1:16" ht="26.25" customHeight="1">
      <c r="A26" s="95">
        <v>6</v>
      </c>
      <c r="B26" s="145"/>
      <c r="C26" s="145"/>
      <c r="D26" s="146"/>
      <c r="E26" s="1681" t="s">
        <v>547</v>
      </c>
      <c r="F26" s="1682"/>
      <c r="G26" s="1671" t="s">
        <v>548</v>
      </c>
      <c r="H26" s="1672"/>
      <c r="I26" s="1659" t="s">
        <v>549</v>
      </c>
      <c r="J26" s="1660"/>
      <c r="K26" s="1659" t="s">
        <v>550</v>
      </c>
      <c r="L26" s="1661"/>
      <c r="M26" s="1660"/>
      <c r="N26" s="1668"/>
      <c r="O26" s="1669"/>
      <c r="P26" s="378"/>
    </row>
    <row r="27" spans="1:16" ht="26.25" customHeight="1" thickBot="1">
      <c r="A27" s="6">
        <v>7</v>
      </c>
      <c r="B27" s="276"/>
      <c r="C27" s="276"/>
      <c r="D27" s="27"/>
      <c r="E27" s="1681" t="s">
        <v>547</v>
      </c>
      <c r="F27" s="1682"/>
      <c r="G27" s="1671" t="s">
        <v>548</v>
      </c>
      <c r="H27" s="1672"/>
      <c r="I27" s="1659" t="s">
        <v>549</v>
      </c>
      <c r="J27" s="1660"/>
      <c r="K27" s="1659" t="s">
        <v>550</v>
      </c>
      <c r="L27" s="1661"/>
      <c r="M27" s="1660"/>
      <c r="N27" s="1668" t="s">
        <v>831</v>
      </c>
      <c r="O27" s="1669"/>
      <c r="P27" s="379"/>
    </row>
    <row r="28" spans="1:16" ht="30" customHeight="1" thickBot="1">
      <c r="A28" s="1706" t="s">
        <v>545</v>
      </c>
      <c r="B28" s="1674"/>
      <c r="C28" s="1675"/>
      <c r="D28" s="381"/>
      <c r="E28" s="1657"/>
      <c r="F28" s="1670"/>
      <c r="G28" s="1671" t="s">
        <v>548</v>
      </c>
      <c r="H28" s="1672"/>
      <c r="I28" s="1659" t="s">
        <v>549</v>
      </c>
      <c r="J28" s="1660"/>
      <c r="K28" s="1659" t="s">
        <v>550</v>
      </c>
      <c r="L28" s="1661"/>
      <c r="M28" s="1748"/>
      <c r="N28" s="1746"/>
      <c r="O28" s="1747"/>
      <c r="P28" s="380"/>
    </row>
    <row r="29" spans="1:16" ht="27" customHeight="1">
      <c r="A29" s="1704"/>
      <c r="B29" s="1704"/>
      <c r="C29" s="1704"/>
      <c r="D29" s="1704"/>
      <c r="E29" s="1704"/>
      <c r="F29" s="1704"/>
      <c r="G29" s="1704"/>
      <c r="H29" s="1704"/>
      <c r="I29" s="1704"/>
      <c r="J29" s="1704"/>
      <c r="K29" s="1704"/>
      <c r="L29" s="1704"/>
      <c r="M29" s="1704"/>
      <c r="N29" s="1705"/>
      <c r="O29" s="1705"/>
      <c r="P29" s="1704"/>
    </row>
  </sheetData>
  <mergeCells count="90">
    <mergeCell ref="N27:O27"/>
    <mergeCell ref="N28:O28"/>
    <mergeCell ref="B23:C23"/>
    <mergeCell ref="B24:C24"/>
    <mergeCell ref="B25:C25"/>
    <mergeCell ref="K28:M28"/>
    <mergeCell ref="G28:H28"/>
    <mergeCell ref="I28:J28"/>
    <mergeCell ref="I26:J26"/>
    <mergeCell ref="K26:M26"/>
    <mergeCell ref="G27:H27"/>
    <mergeCell ref="I27:J27"/>
    <mergeCell ref="K27:M27"/>
    <mergeCell ref="I24:J24"/>
    <mergeCell ref="K24:M24"/>
    <mergeCell ref="G25:H25"/>
    <mergeCell ref="N22:O22"/>
    <mergeCell ref="N23:O23"/>
    <mergeCell ref="N24:O24"/>
    <mergeCell ref="N25:O25"/>
    <mergeCell ref="N26:O26"/>
    <mergeCell ref="I25:J25"/>
    <mergeCell ref="K25:M25"/>
    <mergeCell ref="I22:J22"/>
    <mergeCell ref="K22:M22"/>
    <mergeCell ref="G23:H23"/>
    <mergeCell ref="I23:J23"/>
    <mergeCell ref="K23:M23"/>
    <mergeCell ref="K3:L3"/>
    <mergeCell ref="B8:C8"/>
    <mergeCell ref="B7:C7"/>
    <mergeCell ref="B22:C22"/>
    <mergeCell ref="H2:H3"/>
    <mergeCell ref="A14:C16"/>
    <mergeCell ref="B21:C21"/>
    <mergeCell ref="A2:A3"/>
    <mergeCell ref="B2:C3"/>
    <mergeCell ref="G2:G3"/>
    <mergeCell ref="B4:C4"/>
    <mergeCell ref="B5:C5"/>
    <mergeCell ref="B6:C6"/>
    <mergeCell ref="D8:F8"/>
    <mergeCell ref="D9:F9"/>
    <mergeCell ref="D10:F10"/>
    <mergeCell ref="O2:P2"/>
    <mergeCell ref="K2:N2"/>
    <mergeCell ref="A29:P29"/>
    <mergeCell ref="A28:C28"/>
    <mergeCell ref="P19:P20"/>
    <mergeCell ref="D19:D20"/>
    <mergeCell ref="I16:J16"/>
    <mergeCell ref="K14:O14"/>
    <mergeCell ref="B19:C20"/>
    <mergeCell ref="A19:A20"/>
    <mergeCell ref="B9:C9"/>
    <mergeCell ref="D2:F3"/>
    <mergeCell ref="D4:F4"/>
    <mergeCell ref="D5:F5"/>
    <mergeCell ref="D6:F6"/>
    <mergeCell ref="D7:F7"/>
    <mergeCell ref="D11:F11"/>
    <mergeCell ref="D12:F12"/>
    <mergeCell ref="D13:F13"/>
    <mergeCell ref="D14:F14"/>
    <mergeCell ref="D15:F15"/>
    <mergeCell ref="E28:F28"/>
    <mergeCell ref="G21:H21"/>
    <mergeCell ref="D16:F16"/>
    <mergeCell ref="E19:F20"/>
    <mergeCell ref="E21:F21"/>
    <mergeCell ref="E22:F22"/>
    <mergeCell ref="E23:F23"/>
    <mergeCell ref="G19:H19"/>
    <mergeCell ref="G20:H20"/>
    <mergeCell ref="E24:F24"/>
    <mergeCell ref="E25:F25"/>
    <mergeCell ref="E26:F26"/>
    <mergeCell ref="E27:F27"/>
    <mergeCell ref="G22:H22"/>
    <mergeCell ref="G24:H24"/>
    <mergeCell ref="G26:H26"/>
    <mergeCell ref="K15:O15"/>
    <mergeCell ref="K16:O16"/>
    <mergeCell ref="I21:J21"/>
    <mergeCell ref="K21:M21"/>
    <mergeCell ref="N19:O19"/>
    <mergeCell ref="N20:O20"/>
    <mergeCell ref="I19:J19"/>
    <mergeCell ref="K19:M19"/>
    <mergeCell ref="N21:O21"/>
  </mergeCells>
  <phoneticPr fontId="2"/>
  <printOptions horizontalCentered="1"/>
  <pageMargins left="0.59055118110236227" right="0.39370078740157483" top="0.78740157480314965" bottom="0.39370078740157483" header="0.51181102362204722" footer="0.51181102362204722"/>
  <pageSetup paperSize="9" orientation="portrait" horizontalDpi="4294967293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 transitionEntry="1"/>
  <dimension ref="A1:R51"/>
  <sheetViews>
    <sheetView showGridLines="0" showZeros="0" zoomScale="110" zoomScaleNormal="110" workbookViewId="0">
      <selection activeCell="V43" sqref="V43"/>
    </sheetView>
  </sheetViews>
  <sheetFormatPr defaultColWidth="10.59765625" defaultRowHeight="14.4"/>
  <cols>
    <col min="1" max="1" width="0.69921875" customWidth="1"/>
    <col min="2" max="2" width="2.09765625" customWidth="1"/>
    <col min="3" max="4" width="0.69921875" customWidth="1"/>
    <col min="5" max="5" width="2.09765625" customWidth="1"/>
    <col min="6" max="7" width="0.69921875" customWidth="1"/>
    <col min="8" max="8" width="15" customWidth="1"/>
    <col min="9" max="9" width="0.69921875" customWidth="1"/>
    <col min="10" max="10" width="8.09765625" customWidth="1"/>
    <col min="11" max="11" width="3.5" customWidth="1"/>
    <col min="12" max="12" width="8.09765625" customWidth="1"/>
    <col min="13" max="13" width="3.5" customWidth="1"/>
    <col min="14" max="14" width="8.09765625" customWidth="1"/>
    <col min="15" max="15" width="3.5" customWidth="1"/>
    <col min="16" max="16" width="8.09765625" customWidth="1"/>
    <col min="17" max="17" width="3.5" customWidth="1"/>
    <col min="18" max="18" width="12.09765625" customWidth="1"/>
  </cols>
  <sheetData>
    <row r="1" spans="1:18" ht="40.5" customHeight="1" thickBot="1">
      <c r="B1" s="2057" t="s">
        <v>74</v>
      </c>
      <c r="C1" s="2057"/>
      <c r="D1" s="2057"/>
      <c r="E1" s="2057"/>
      <c r="F1" s="2057"/>
      <c r="G1" s="2057"/>
      <c r="H1" s="2057"/>
      <c r="I1" s="1"/>
      <c r="J1" s="1"/>
      <c r="K1" s="1"/>
      <c r="L1" s="1"/>
      <c r="M1" s="1"/>
      <c r="N1" s="1"/>
      <c r="O1" s="1"/>
      <c r="P1" s="60"/>
      <c r="Q1" s="60"/>
    </row>
    <row r="2" spans="1:18" ht="15" customHeight="1">
      <c r="A2" s="2020" t="s">
        <v>139</v>
      </c>
      <c r="B2" s="2021"/>
      <c r="C2" s="2063"/>
      <c r="D2" s="1713" t="s">
        <v>167</v>
      </c>
      <c r="E2" s="1713"/>
      <c r="F2" s="1713"/>
      <c r="G2" s="1713"/>
      <c r="H2" s="1713"/>
      <c r="I2" s="1714"/>
      <c r="J2" s="2088" t="s">
        <v>310</v>
      </c>
      <c r="K2" s="2089"/>
      <c r="L2" s="2081" t="s">
        <v>312</v>
      </c>
      <c r="M2" s="2082"/>
      <c r="N2" s="2082"/>
      <c r="O2" s="2083"/>
      <c r="P2" s="1666" t="s">
        <v>313</v>
      </c>
      <c r="Q2" s="1676"/>
      <c r="R2" s="2074" t="s">
        <v>75</v>
      </c>
    </row>
    <row r="3" spans="1:18" ht="15" customHeight="1">
      <c r="A3" s="2064"/>
      <c r="B3" s="2065"/>
      <c r="C3" s="2066"/>
      <c r="D3" s="2092"/>
      <c r="E3" s="2092"/>
      <c r="F3" s="2092"/>
      <c r="G3" s="2092"/>
      <c r="H3" s="2092"/>
      <c r="I3" s="2093"/>
      <c r="J3" s="1877" t="s">
        <v>309</v>
      </c>
      <c r="K3" s="1889"/>
      <c r="L3" s="2084" t="s">
        <v>311</v>
      </c>
      <c r="M3" s="2068"/>
      <c r="N3" s="2068"/>
      <c r="O3" s="2085"/>
      <c r="P3" s="1877"/>
      <c r="Q3" s="1889"/>
      <c r="R3" s="2075"/>
    </row>
    <row r="4" spans="1:18" ht="15" customHeight="1">
      <c r="A4" s="2067"/>
      <c r="B4" s="2068"/>
      <c r="C4" s="2069"/>
      <c r="D4" s="1715"/>
      <c r="E4" s="1715"/>
      <c r="F4" s="1715"/>
      <c r="G4" s="1715"/>
      <c r="H4" s="1715"/>
      <c r="I4" s="1716"/>
      <c r="J4" s="1880" t="s">
        <v>76</v>
      </c>
      <c r="K4" s="1892"/>
      <c r="L4" s="1880" t="s">
        <v>496</v>
      </c>
      <c r="M4" s="1892"/>
      <c r="N4" s="1880" t="s">
        <v>497</v>
      </c>
      <c r="O4" s="1892"/>
      <c r="P4" s="2077" t="s">
        <v>314</v>
      </c>
      <c r="Q4" s="2078"/>
      <c r="R4" s="2076"/>
    </row>
    <row r="5" spans="1:18" ht="15.75" customHeight="1">
      <c r="A5" s="215"/>
      <c r="B5" s="2094" t="s">
        <v>134</v>
      </c>
      <c r="C5" s="217"/>
      <c r="D5" s="2097"/>
      <c r="E5" s="2098"/>
      <c r="F5" s="2098"/>
      <c r="G5" s="2098"/>
      <c r="H5" s="2098"/>
      <c r="I5" s="1882"/>
      <c r="J5" s="816" t="s">
        <v>475</v>
      </c>
      <c r="K5" s="820" t="s">
        <v>473</v>
      </c>
      <c r="L5" s="521"/>
      <c r="M5" s="820" t="s">
        <v>473</v>
      </c>
      <c r="N5" s="52"/>
      <c r="O5" s="820" t="s">
        <v>473</v>
      </c>
      <c r="P5" s="52" t="str">
        <f>IF(J5=0,"",J5-L5)</f>
        <v/>
      </c>
      <c r="Q5" s="820" t="s">
        <v>473</v>
      </c>
      <c r="R5" s="40"/>
    </row>
    <row r="6" spans="1:18" ht="15.75" customHeight="1">
      <c r="A6" s="218"/>
      <c r="B6" s="1979"/>
      <c r="C6" s="219"/>
      <c r="D6" s="2099"/>
      <c r="E6" s="2100"/>
      <c r="F6" s="2100"/>
      <c r="G6" s="2100"/>
      <c r="H6" s="2100"/>
      <c r="I6" s="2101"/>
      <c r="J6" s="817" t="s">
        <v>474</v>
      </c>
      <c r="K6" s="821" t="s">
        <v>443</v>
      </c>
      <c r="L6" s="803"/>
      <c r="M6" s="821" t="s">
        <v>443</v>
      </c>
      <c r="N6" s="812"/>
      <c r="O6" s="821" t="s">
        <v>443</v>
      </c>
      <c r="P6" s="812" t="str">
        <f>IF(J6=0,"",J6-L6)</f>
        <v/>
      </c>
      <c r="Q6" s="821" t="s">
        <v>443</v>
      </c>
      <c r="R6" s="220"/>
    </row>
    <row r="7" spans="1:18" ht="15.75" customHeight="1">
      <c r="A7" s="218"/>
      <c r="B7" s="1979"/>
      <c r="C7" s="219"/>
      <c r="D7" s="2070"/>
      <c r="E7" s="2071"/>
      <c r="F7" s="2071"/>
      <c r="G7" s="2071"/>
      <c r="H7" s="2071"/>
      <c r="I7" s="2072"/>
      <c r="J7" s="818" t="s">
        <v>474</v>
      </c>
      <c r="K7" s="822" t="s">
        <v>443</v>
      </c>
      <c r="L7" s="804"/>
      <c r="M7" s="822" t="s">
        <v>443</v>
      </c>
      <c r="N7" s="203"/>
      <c r="O7" s="822" t="s">
        <v>443</v>
      </c>
      <c r="P7" s="203" t="str">
        <f>IF(J7=0,"",J7-L7)</f>
        <v/>
      </c>
      <c r="Q7" s="822" t="s">
        <v>443</v>
      </c>
      <c r="R7" s="44"/>
    </row>
    <row r="8" spans="1:18" ht="15.75" customHeight="1">
      <c r="A8" s="222"/>
      <c r="B8" s="2095"/>
      <c r="C8" s="224"/>
      <c r="D8" s="2070"/>
      <c r="E8" s="2071"/>
      <c r="F8" s="2071"/>
      <c r="G8" s="2071"/>
      <c r="H8" s="2071"/>
      <c r="I8" s="2072"/>
      <c r="J8" s="819" t="s">
        <v>474</v>
      </c>
      <c r="K8" s="823" t="s">
        <v>476</v>
      </c>
      <c r="L8" s="805"/>
      <c r="M8" s="823" t="s">
        <v>476</v>
      </c>
      <c r="N8" s="813"/>
      <c r="O8" s="823" t="s">
        <v>476</v>
      </c>
      <c r="P8" s="813" t="str">
        <f>IF(J8=0,"",J8-L8)</f>
        <v/>
      </c>
      <c r="Q8" s="823" t="s">
        <v>476</v>
      </c>
      <c r="R8" s="54"/>
    </row>
    <row r="9" spans="1:18" ht="15.75" customHeight="1">
      <c r="A9" s="215"/>
      <c r="B9" s="216"/>
      <c r="C9" s="217"/>
      <c r="D9" s="225"/>
      <c r="E9" s="2058" t="s">
        <v>307</v>
      </c>
      <c r="F9" s="226"/>
      <c r="G9" s="227"/>
      <c r="H9" s="228" t="s">
        <v>123</v>
      </c>
      <c r="I9" s="229"/>
      <c r="J9" s="230"/>
      <c r="K9" s="829" t="s">
        <v>443</v>
      </c>
      <c r="L9" s="70"/>
      <c r="M9" s="829" t="s">
        <v>443</v>
      </c>
      <c r="N9" s="2086"/>
      <c r="O9" s="2087"/>
      <c r="P9" s="82"/>
      <c r="Q9" s="829" t="s">
        <v>443</v>
      </c>
      <c r="R9" s="67"/>
    </row>
    <row r="10" spans="1:18" ht="15.75" customHeight="1">
      <c r="A10" s="218"/>
      <c r="B10" s="1794" t="s">
        <v>168</v>
      </c>
      <c r="C10" s="219"/>
      <c r="D10" s="231"/>
      <c r="E10" s="2059"/>
      <c r="F10" s="232"/>
      <c r="G10" s="233"/>
      <c r="H10" s="84" t="s">
        <v>124</v>
      </c>
      <c r="I10" s="234"/>
      <c r="J10" s="235"/>
      <c r="K10" s="830" t="s">
        <v>443</v>
      </c>
      <c r="L10" s="71"/>
      <c r="M10" s="830" t="s">
        <v>443</v>
      </c>
      <c r="N10" s="85"/>
      <c r="O10" s="830" t="s">
        <v>443</v>
      </c>
      <c r="P10" s="85"/>
      <c r="Q10" s="830" t="s">
        <v>443</v>
      </c>
      <c r="R10" s="68"/>
    </row>
    <row r="11" spans="1:18" ht="15.75" customHeight="1">
      <c r="A11" s="218"/>
      <c r="B11" s="1794"/>
      <c r="C11" s="219"/>
      <c r="D11" s="231"/>
      <c r="E11" s="2059"/>
      <c r="F11" s="232"/>
      <c r="G11" s="83"/>
      <c r="H11" s="84" t="s">
        <v>125</v>
      </c>
      <c r="I11" s="234"/>
      <c r="J11" s="235"/>
      <c r="K11" s="830" t="s">
        <v>443</v>
      </c>
      <c r="L11" s="71"/>
      <c r="M11" s="830" t="s">
        <v>443</v>
      </c>
      <c r="N11" s="85"/>
      <c r="O11" s="830" t="s">
        <v>443</v>
      </c>
      <c r="P11" s="85"/>
      <c r="Q11" s="830" t="s">
        <v>443</v>
      </c>
      <c r="R11" s="68"/>
    </row>
    <row r="12" spans="1:18" ht="15.75" customHeight="1">
      <c r="A12" s="218"/>
      <c r="B12" s="1794"/>
      <c r="C12" s="219"/>
      <c r="D12" s="231"/>
      <c r="E12" s="2059"/>
      <c r="F12" s="232"/>
      <c r="G12" s="251"/>
      <c r="H12" s="84" t="s">
        <v>306</v>
      </c>
      <c r="I12" s="347"/>
      <c r="J12" s="825"/>
      <c r="K12" s="830" t="s">
        <v>443</v>
      </c>
      <c r="L12" s="2079"/>
      <c r="M12" s="2080"/>
      <c r="N12" s="814"/>
      <c r="O12" s="830" t="s">
        <v>443</v>
      </c>
      <c r="P12" s="814"/>
      <c r="Q12" s="830" t="s">
        <v>443</v>
      </c>
      <c r="R12" s="348"/>
    </row>
    <row r="13" spans="1:18" ht="15.75" customHeight="1">
      <c r="A13" s="218"/>
      <c r="B13" s="1794"/>
      <c r="C13" s="219"/>
      <c r="D13" s="236"/>
      <c r="E13" s="2060"/>
      <c r="F13" s="237"/>
      <c r="G13" s="238"/>
      <c r="H13" s="349"/>
      <c r="I13" s="240"/>
      <c r="J13" s="826"/>
      <c r="K13" s="833" t="s">
        <v>443</v>
      </c>
      <c r="L13" s="808"/>
      <c r="M13" s="833" t="s">
        <v>443</v>
      </c>
      <c r="N13" s="815"/>
      <c r="O13" s="833" t="s">
        <v>443</v>
      </c>
      <c r="P13" s="815"/>
      <c r="Q13" s="833" t="s">
        <v>443</v>
      </c>
      <c r="R13" s="69"/>
    </row>
    <row r="14" spans="1:18" ht="15.75" customHeight="1">
      <c r="A14" s="218"/>
      <c r="B14" s="1794"/>
      <c r="C14" s="219"/>
      <c r="D14" s="241"/>
      <c r="E14" s="216"/>
      <c r="F14" s="217"/>
      <c r="G14" s="242"/>
      <c r="H14" s="228" t="s">
        <v>402</v>
      </c>
      <c r="I14" s="229"/>
      <c r="J14" s="230"/>
      <c r="K14" s="832" t="s">
        <v>443</v>
      </c>
      <c r="L14" s="70"/>
      <c r="M14" s="832" t="s">
        <v>443</v>
      </c>
      <c r="N14" s="82"/>
      <c r="O14" s="832" t="s">
        <v>443</v>
      </c>
      <c r="P14" s="82"/>
      <c r="Q14" s="832" t="s">
        <v>443</v>
      </c>
      <c r="R14" s="67"/>
    </row>
    <row r="15" spans="1:18" ht="15.75" customHeight="1">
      <c r="A15" s="218"/>
      <c r="B15" s="1794"/>
      <c r="C15" s="219"/>
      <c r="D15" s="243"/>
      <c r="E15" s="1979" t="s">
        <v>169</v>
      </c>
      <c r="F15" s="219"/>
      <c r="G15" s="83"/>
      <c r="H15" s="1618" t="s">
        <v>477</v>
      </c>
      <c r="I15" s="234"/>
      <c r="J15" s="235"/>
      <c r="K15" s="830" t="s">
        <v>443</v>
      </c>
      <c r="L15" s="71"/>
      <c r="M15" s="830" t="s">
        <v>443</v>
      </c>
      <c r="N15" s="85"/>
      <c r="O15" s="830" t="s">
        <v>443</v>
      </c>
      <c r="P15" s="1597"/>
      <c r="Q15" s="830" t="s">
        <v>443</v>
      </c>
      <c r="R15" s="68"/>
    </row>
    <row r="16" spans="1:18" ht="15.75" customHeight="1">
      <c r="A16" s="218"/>
      <c r="B16" s="1794"/>
      <c r="C16" s="219"/>
      <c r="D16" s="243"/>
      <c r="E16" s="1979"/>
      <c r="F16" s="219"/>
      <c r="G16" s="233"/>
      <c r="H16" s="1618" t="s">
        <v>478</v>
      </c>
      <c r="I16" s="234"/>
      <c r="J16" s="235"/>
      <c r="K16" s="830" t="s">
        <v>443</v>
      </c>
      <c r="L16" s="71"/>
      <c r="M16" s="830" t="s">
        <v>443</v>
      </c>
      <c r="N16" s="85"/>
      <c r="O16" s="830" t="s">
        <v>443</v>
      </c>
      <c r="P16" s="85"/>
      <c r="Q16" s="830" t="s">
        <v>443</v>
      </c>
      <c r="R16" s="68"/>
    </row>
    <row r="17" spans="1:18" ht="15.75" customHeight="1">
      <c r="A17" s="218"/>
      <c r="B17" s="1794"/>
      <c r="C17" s="219"/>
      <c r="D17" s="243"/>
      <c r="E17" s="1979"/>
      <c r="F17" s="219"/>
      <c r="G17" s="233"/>
      <c r="H17" s="1618" t="s">
        <v>479</v>
      </c>
      <c r="I17" s="234"/>
      <c r="J17" s="235"/>
      <c r="K17" s="830" t="s">
        <v>443</v>
      </c>
      <c r="L17" s="71"/>
      <c r="M17" s="830" t="s">
        <v>443</v>
      </c>
      <c r="N17" s="85"/>
      <c r="O17" s="830" t="s">
        <v>443</v>
      </c>
      <c r="P17" s="85"/>
      <c r="Q17" s="830" t="s">
        <v>443</v>
      </c>
      <c r="R17" s="68"/>
    </row>
    <row r="18" spans="1:18" ht="15.75" customHeight="1">
      <c r="A18" s="218"/>
      <c r="B18" s="1794"/>
      <c r="C18" s="219"/>
      <c r="D18" s="243"/>
      <c r="E18" s="1979"/>
      <c r="F18" s="219"/>
      <c r="G18" s="233"/>
      <c r="H18" s="1618" t="s">
        <v>876</v>
      </c>
      <c r="I18" s="234"/>
      <c r="J18" s="235"/>
      <c r="K18" s="830" t="s">
        <v>443</v>
      </c>
      <c r="L18" s="71"/>
      <c r="M18" s="830" t="s">
        <v>443</v>
      </c>
      <c r="N18" s="85"/>
      <c r="O18" s="830" t="s">
        <v>443</v>
      </c>
      <c r="P18" s="85"/>
      <c r="Q18" s="830" t="s">
        <v>443</v>
      </c>
      <c r="R18" s="68"/>
    </row>
    <row r="19" spans="1:18" ht="15.75" customHeight="1">
      <c r="A19" s="218"/>
      <c r="B19" s="1794"/>
      <c r="C19" s="219"/>
      <c r="D19" s="243"/>
      <c r="E19" s="1979"/>
      <c r="F19" s="219"/>
      <c r="G19" s="233"/>
      <c r="H19" s="84" t="s">
        <v>480</v>
      </c>
      <c r="I19" s="234"/>
      <c r="J19" s="235"/>
      <c r="K19" s="830" t="s">
        <v>443</v>
      </c>
      <c r="L19" s="71"/>
      <c r="M19" s="830" t="s">
        <v>443</v>
      </c>
      <c r="N19" s="85"/>
      <c r="O19" s="830" t="s">
        <v>443</v>
      </c>
      <c r="P19" s="85"/>
      <c r="Q19" s="830" t="s">
        <v>443</v>
      </c>
      <c r="R19" s="68"/>
    </row>
    <row r="20" spans="1:18" ht="15.75" customHeight="1">
      <c r="A20" s="218"/>
      <c r="B20" s="1794"/>
      <c r="C20" s="219"/>
      <c r="D20" s="243"/>
      <c r="E20" s="1979"/>
      <c r="F20" s="219"/>
      <c r="G20" s="83"/>
      <c r="H20" s="84" t="s">
        <v>481</v>
      </c>
      <c r="I20" s="234"/>
      <c r="J20" s="235"/>
      <c r="K20" s="830" t="s">
        <v>443</v>
      </c>
      <c r="L20" s="71"/>
      <c r="M20" s="830" t="s">
        <v>443</v>
      </c>
      <c r="N20" s="85"/>
      <c r="O20" s="830" t="s">
        <v>443</v>
      </c>
      <c r="P20" s="85"/>
      <c r="Q20" s="830" t="s">
        <v>443</v>
      </c>
      <c r="R20" s="68"/>
    </row>
    <row r="21" spans="1:18" ht="15.75" customHeight="1">
      <c r="A21" s="218"/>
      <c r="B21" s="1794"/>
      <c r="C21" s="219"/>
      <c r="D21" s="243"/>
      <c r="E21" s="170"/>
      <c r="F21" s="219"/>
      <c r="G21" s="251"/>
      <c r="H21" s="84" t="s">
        <v>482</v>
      </c>
      <c r="I21" s="347"/>
      <c r="J21" s="825"/>
      <c r="K21" s="830" t="s">
        <v>443</v>
      </c>
      <c r="L21" s="811"/>
      <c r="M21" s="830" t="s">
        <v>443</v>
      </c>
      <c r="N21" s="814"/>
      <c r="O21" s="830" t="s">
        <v>443</v>
      </c>
      <c r="P21" s="814"/>
      <c r="Q21" s="830" t="s">
        <v>443</v>
      </c>
      <c r="R21" s="348"/>
    </row>
    <row r="22" spans="1:18" ht="15.75" customHeight="1">
      <c r="A22" s="218"/>
      <c r="B22" s="1794"/>
      <c r="C22" s="219"/>
      <c r="D22" s="243"/>
      <c r="E22" s="170"/>
      <c r="F22" s="219"/>
      <c r="G22" s="251"/>
      <c r="H22" s="252" t="s">
        <v>483</v>
      </c>
      <c r="I22" s="347"/>
      <c r="J22" s="825"/>
      <c r="K22" s="831" t="s">
        <v>443</v>
      </c>
      <c r="L22" s="811"/>
      <c r="M22" s="831" t="s">
        <v>443</v>
      </c>
      <c r="N22" s="814"/>
      <c r="O22" s="831" t="s">
        <v>443</v>
      </c>
      <c r="P22" s="814"/>
      <c r="Q22" s="831" t="s">
        <v>443</v>
      </c>
      <c r="R22" s="348"/>
    </row>
    <row r="23" spans="1:18" ht="15.75" customHeight="1">
      <c r="A23" s="218"/>
      <c r="B23" s="1794"/>
      <c r="C23" s="219"/>
      <c r="D23" s="243"/>
      <c r="E23" s="170"/>
      <c r="F23" s="219"/>
      <c r="G23" s="834"/>
      <c r="H23" s="837"/>
      <c r="I23" s="835"/>
      <c r="J23" s="825"/>
      <c r="K23" s="831" t="s">
        <v>443</v>
      </c>
      <c r="L23" s="811"/>
      <c r="M23" s="831" t="s">
        <v>443</v>
      </c>
      <c r="N23" s="814"/>
      <c r="O23" s="831" t="s">
        <v>443</v>
      </c>
      <c r="P23" s="814"/>
      <c r="Q23" s="831" t="s">
        <v>443</v>
      </c>
      <c r="R23" s="836"/>
    </row>
    <row r="24" spans="1:18" ht="15.75" customHeight="1">
      <c r="A24" s="218"/>
      <c r="B24" s="475"/>
      <c r="C24" s="219"/>
      <c r="D24" s="244"/>
      <c r="E24" s="223"/>
      <c r="F24" s="224"/>
      <c r="G24" s="238"/>
      <c r="H24" s="239"/>
      <c r="I24" s="240"/>
      <c r="J24" s="826"/>
      <c r="K24" s="824"/>
      <c r="L24" s="808"/>
      <c r="M24" s="806"/>
      <c r="N24" s="815"/>
      <c r="O24" s="843"/>
      <c r="P24" s="815"/>
      <c r="Q24" s="843"/>
      <c r="R24" s="69"/>
    </row>
    <row r="25" spans="1:18" ht="15.75" customHeight="1">
      <c r="A25" s="222"/>
      <c r="B25" s="223"/>
      <c r="C25" s="224"/>
      <c r="D25" s="2070" t="s">
        <v>498</v>
      </c>
      <c r="E25" s="2071"/>
      <c r="F25" s="2071"/>
      <c r="G25" s="2071"/>
      <c r="H25" s="2071"/>
      <c r="I25" s="2072"/>
      <c r="J25" s="46">
        <f>SUM(J9:J24)</f>
        <v>0</v>
      </c>
      <c r="K25" s="847" t="s">
        <v>443</v>
      </c>
      <c r="L25" s="46">
        <f>SUM(L5:L24)</f>
        <v>0</v>
      </c>
      <c r="M25" s="847" t="s">
        <v>443</v>
      </c>
      <c r="N25" s="46">
        <f>SUM(N5:N24)</f>
        <v>0</v>
      </c>
      <c r="O25" s="847" t="s">
        <v>443</v>
      </c>
      <c r="P25" s="46">
        <f>SUM(P5:P24)</f>
        <v>0</v>
      </c>
      <c r="Q25" s="847" t="s">
        <v>443</v>
      </c>
      <c r="R25" s="65"/>
    </row>
    <row r="26" spans="1:18" ht="15.75" customHeight="1">
      <c r="A26" s="215"/>
      <c r="B26" s="216"/>
      <c r="C26" s="217"/>
      <c r="D26" s="227"/>
      <c r="E26" s="2073" t="s">
        <v>403</v>
      </c>
      <c r="F26" s="2073"/>
      <c r="G26" s="2073"/>
      <c r="H26" s="2073"/>
      <c r="I26" s="245"/>
      <c r="J26" s="230"/>
      <c r="K26" s="832" t="s">
        <v>443</v>
      </c>
      <c r="L26" s="845"/>
      <c r="M26" s="832" t="s">
        <v>443</v>
      </c>
      <c r="N26" s="846"/>
      <c r="O26" s="832" t="s">
        <v>443</v>
      </c>
      <c r="P26" s="846"/>
      <c r="Q26" s="832" t="s">
        <v>443</v>
      </c>
      <c r="R26" s="67"/>
    </row>
    <row r="27" spans="1:18" ht="15.75" customHeight="1">
      <c r="A27" s="218"/>
      <c r="B27" s="1979" t="s">
        <v>135</v>
      </c>
      <c r="C27" s="219"/>
      <c r="D27" s="233"/>
      <c r="E27" s="2096" t="s">
        <v>484</v>
      </c>
      <c r="F27" s="2096"/>
      <c r="G27" s="2096"/>
      <c r="H27" s="2096"/>
      <c r="I27" s="234"/>
      <c r="J27" s="235"/>
      <c r="K27" s="830" t="s">
        <v>443</v>
      </c>
      <c r="L27" s="71"/>
      <c r="M27" s="830" t="s">
        <v>443</v>
      </c>
      <c r="N27" s="85"/>
      <c r="O27" s="830" t="s">
        <v>443</v>
      </c>
      <c r="P27" s="85"/>
      <c r="Q27" s="830" t="s">
        <v>443</v>
      </c>
      <c r="R27" s="68"/>
    </row>
    <row r="28" spans="1:18" ht="15.75" customHeight="1">
      <c r="A28" s="218"/>
      <c r="B28" s="1979"/>
      <c r="C28" s="219"/>
      <c r="D28" s="83"/>
      <c r="E28" s="2096" t="s">
        <v>485</v>
      </c>
      <c r="F28" s="2096"/>
      <c r="G28" s="2096"/>
      <c r="H28" s="2096"/>
      <c r="I28" s="234"/>
      <c r="J28" s="235"/>
      <c r="K28" s="830" t="s">
        <v>443</v>
      </c>
      <c r="L28" s="71"/>
      <c r="M28" s="830" t="s">
        <v>443</v>
      </c>
      <c r="N28" s="85"/>
      <c r="O28" s="830" t="s">
        <v>443</v>
      </c>
      <c r="P28" s="85"/>
      <c r="Q28" s="830" t="s">
        <v>443</v>
      </c>
      <c r="R28" s="68"/>
    </row>
    <row r="29" spans="1:18" ht="15.75" customHeight="1">
      <c r="A29" s="218"/>
      <c r="B29" s="1979"/>
      <c r="C29" s="219"/>
      <c r="D29" s="238"/>
      <c r="E29" s="2048"/>
      <c r="F29" s="2048"/>
      <c r="G29" s="2048"/>
      <c r="H29" s="2048"/>
      <c r="I29" s="240"/>
      <c r="J29" s="826"/>
      <c r="K29" s="824"/>
      <c r="L29" s="808"/>
      <c r="M29" s="806"/>
      <c r="N29" s="815"/>
      <c r="O29" s="843"/>
      <c r="P29" s="815"/>
      <c r="Q29" s="843"/>
      <c r="R29" s="69"/>
    </row>
    <row r="30" spans="1:18" ht="15.75" customHeight="1">
      <c r="A30" s="218"/>
      <c r="B30" s="1979"/>
      <c r="C30" s="219"/>
      <c r="D30" s="1999" t="s">
        <v>498</v>
      </c>
      <c r="E30" s="2000"/>
      <c r="F30" s="2000"/>
      <c r="G30" s="2000"/>
      <c r="H30" s="2000"/>
      <c r="I30" s="2001"/>
      <c r="J30" s="807">
        <f>SUM(J26:J29)</f>
        <v>0</v>
      </c>
      <c r="K30" s="847" t="s">
        <v>443</v>
      </c>
      <c r="L30" s="807">
        <f>SUM(L26:L29)</f>
        <v>0</v>
      </c>
      <c r="M30" s="847" t="s">
        <v>443</v>
      </c>
      <c r="N30" s="807">
        <f>SUM(N26:N29)</f>
        <v>0</v>
      </c>
      <c r="O30" s="847" t="s">
        <v>443</v>
      </c>
      <c r="P30" s="807">
        <f>SUM(P26:P29)</f>
        <v>0</v>
      </c>
      <c r="Q30" s="847" t="s">
        <v>443</v>
      </c>
      <c r="R30" s="65"/>
    </row>
    <row r="31" spans="1:18" ht="15.75" customHeight="1">
      <c r="A31" s="218"/>
      <c r="B31" s="1979"/>
      <c r="C31" s="219"/>
      <c r="D31" s="244"/>
      <c r="E31" s="2090" t="s">
        <v>486</v>
      </c>
      <c r="F31" s="2091"/>
      <c r="G31" s="2091"/>
      <c r="H31" s="2091"/>
      <c r="I31" s="1039"/>
      <c r="J31" s="808"/>
      <c r="K31" s="847" t="s">
        <v>443</v>
      </c>
      <c r="L31" s="808"/>
      <c r="M31" s="847" t="s">
        <v>443</v>
      </c>
      <c r="N31" s="815"/>
      <c r="O31" s="847" t="s">
        <v>443</v>
      </c>
      <c r="P31" s="815"/>
      <c r="Q31" s="847" t="s">
        <v>443</v>
      </c>
      <c r="R31" s="69"/>
    </row>
    <row r="32" spans="1:18" ht="15.75" customHeight="1">
      <c r="A32" s="218"/>
      <c r="B32" s="1979"/>
      <c r="C32" s="219"/>
      <c r="D32" s="247"/>
      <c r="E32" s="2061" t="s">
        <v>487</v>
      </c>
      <c r="F32" s="2061"/>
      <c r="G32" s="2061"/>
      <c r="H32" s="2061"/>
      <c r="I32" s="248"/>
      <c r="J32" s="807"/>
      <c r="K32" s="847" t="s">
        <v>443</v>
      </c>
      <c r="L32" s="46"/>
      <c r="M32" s="847" t="s">
        <v>443</v>
      </c>
      <c r="N32" s="48"/>
      <c r="O32" s="847" t="s">
        <v>443</v>
      </c>
      <c r="P32" s="48"/>
      <c r="Q32" s="847" t="s">
        <v>443</v>
      </c>
      <c r="R32" s="65"/>
    </row>
    <row r="33" spans="1:18" ht="15.75" customHeight="1">
      <c r="A33" s="218"/>
      <c r="B33" s="1979"/>
      <c r="C33" s="219"/>
      <c r="D33" s="243"/>
      <c r="E33" s="1979" t="s">
        <v>136</v>
      </c>
      <c r="F33" s="219"/>
      <c r="G33" s="227"/>
      <c r="H33" s="228" t="s">
        <v>488</v>
      </c>
      <c r="I33" s="249"/>
      <c r="J33" s="49"/>
      <c r="K33" s="832" t="s">
        <v>443</v>
      </c>
      <c r="L33" s="49"/>
      <c r="M33" s="832" t="s">
        <v>443</v>
      </c>
      <c r="N33" s="52"/>
      <c r="O33" s="832" t="s">
        <v>443</v>
      </c>
      <c r="P33" s="52"/>
      <c r="Q33" s="832" t="s">
        <v>443</v>
      </c>
      <c r="R33" s="40"/>
    </row>
    <row r="34" spans="1:18" ht="15.75" customHeight="1">
      <c r="A34" s="218"/>
      <c r="B34" s="1979"/>
      <c r="C34" s="219"/>
      <c r="D34" s="243"/>
      <c r="E34" s="1979"/>
      <c r="F34" s="219"/>
      <c r="G34" s="83"/>
      <c r="H34" s="838" t="s">
        <v>308</v>
      </c>
      <c r="I34" s="250"/>
      <c r="J34" s="809"/>
      <c r="K34" s="830" t="s">
        <v>443</v>
      </c>
      <c r="L34" s="809"/>
      <c r="M34" s="830" t="s">
        <v>443</v>
      </c>
      <c r="N34" s="780"/>
      <c r="O34" s="830" t="s">
        <v>443</v>
      </c>
      <c r="P34" s="780"/>
      <c r="Q34" s="830" t="s">
        <v>443</v>
      </c>
      <c r="R34" s="41"/>
    </row>
    <row r="35" spans="1:18" ht="15.75" customHeight="1">
      <c r="A35" s="218"/>
      <c r="B35" s="1979"/>
      <c r="C35" s="219"/>
      <c r="D35" s="243"/>
      <c r="E35" s="1979"/>
      <c r="F35" s="219"/>
      <c r="G35" s="83"/>
      <c r="H35" s="350"/>
      <c r="I35" s="250"/>
      <c r="J35" s="809"/>
      <c r="K35" s="827"/>
      <c r="L35" s="809"/>
      <c r="M35" s="842"/>
      <c r="N35" s="780"/>
      <c r="O35" s="844"/>
      <c r="P35" s="780"/>
      <c r="Q35" s="844"/>
      <c r="R35" s="41"/>
    </row>
    <row r="36" spans="1:18" ht="15.75" customHeight="1">
      <c r="A36" s="218"/>
      <c r="B36" s="1979"/>
      <c r="C36" s="219"/>
      <c r="D36" s="243"/>
      <c r="E36" s="1979"/>
      <c r="F36" s="219"/>
      <c r="G36" s="251"/>
      <c r="H36" s="252" t="s">
        <v>489</v>
      </c>
      <c r="I36" s="253"/>
      <c r="J36" s="810"/>
      <c r="K36" s="833" t="s">
        <v>443</v>
      </c>
      <c r="L36" s="810"/>
      <c r="M36" s="833" t="s">
        <v>443</v>
      </c>
      <c r="N36" s="813"/>
      <c r="O36" s="833" t="s">
        <v>443</v>
      </c>
      <c r="P36" s="813"/>
      <c r="Q36" s="833" t="s">
        <v>443</v>
      </c>
      <c r="R36" s="54"/>
    </row>
    <row r="37" spans="1:18" ht="15.75" customHeight="1">
      <c r="A37" s="222"/>
      <c r="B37" s="840"/>
      <c r="C37" s="841"/>
      <c r="D37" s="258"/>
      <c r="E37" s="2000" t="s">
        <v>498</v>
      </c>
      <c r="F37" s="2000"/>
      <c r="G37" s="2000"/>
      <c r="H37" s="2000"/>
      <c r="I37" s="254"/>
      <c r="J37" s="807">
        <f>SUM(J33:J36)</f>
        <v>0</v>
      </c>
      <c r="K37" s="847" t="s">
        <v>443</v>
      </c>
      <c r="L37" s="807">
        <f>SUM(L33:L36)</f>
        <v>0</v>
      </c>
      <c r="M37" s="847" t="s">
        <v>443</v>
      </c>
      <c r="N37" s="807">
        <f>SUM(N33:N36)</f>
        <v>0</v>
      </c>
      <c r="O37" s="847" t="s">
        <v>443</v>
      </c>
      <c r="P37" s="807">
        <f>SUM(P33:P36)</f>
        <v>0</v>
      </c>
      <c r="Q37" s="847" t="s">
        <v>443</v>
      </c>
      <c r="R37" s="65"/>
    </row>
    <row r="38" spans="1:18" ht="15.75" customHeight="1">
      <c r="A38" s="199"/>
      <c r="B38" s="29"/>
      <c r="C38" s="255"/>
      <c r="D38" s="839"/>
      <c r="E38" s="2062" t="s">
        <v>490</v>
      </c>
      <c r="F38" s="2062"/>
      <c r="G38" s="2062"/>
      <c r="H38" s="2062"/>
      <c r="I38" s="229"/>
      <c r="J38" s="230"/>
      <c r="K38" s="832" t="s">
        <v>443</v>
      </c>
      <c r="L38" s="70"/>
      <c r="M38" s="832" t="s">
        <v>443</v>
      </c>
      <c r="N38" s="82"/>
      <c r="O38" s="832" t="s">
        <v>443</v>
      </c>
      <c r="P38" s="82"/>
      <c r="Q38" s="832" t="s">
        <v>443</v>
      </c>
      <c r="R38" s="67"/>
    </row>
    <row r="39" spans="1:18" ht="15.75" customHeight="1">
      <c r="A39" s="199"/>
      <c r="B39" s="1794" t="s">
        <v>170</v>
      </c>
      <c r="C39" s="200"/>
      <c r="D39" s="83"/>
      <c r="E39" s="2046" t="s">
        <v>491</v>
      </c>
      <c r="F39" s="2046"/>
      <c r="G39" s="2046"/>
      <c r="H39" s="2046"/>
      <c r="I39" s="234"/>
      <c r="J39" s="235"/>
      <c r="K39" s="830" t="s">
        <v>443</v>
      </c>
      <c r="L39" s="71"/>
      <c r="M39" s="830" t="s">
        <v>443</v>
      </c>
      <c r="N39" s="85"/>
      <c r="O39" s="830" t="s">
        <v>443</v>
      </c>
      <c r="P39" s="85"/>
      <c r="Q39" s="830" t="s">
        <v>443</v>
      </c>
      <c r="R39" s="68"/>
    </row>
    <row r="40" spans="1:18" ht="15.75" customHeight="1">
      <c r="A40" s="199"/>
      <c r="B40" s="1794"/>
      <c r="C40" s="255"/>
      <c r="D40" s="233"/>
      <c r="E40" s="2046" t="s">
        <v>492</v>
      </c>
      <c r="F40" s="2046"/>
      <c r="G40" s="2046"/>
      <c r="H40" s="2046"/>
      <c r="I40" s="234"/>
      <c r="J40" s="235"/>
      <c r="K40" s="830" t="s">
        <v>443</v>
      </c>
      <c r="L40" s="71"/>
      <c r="M40" s="830" t="s">
        <v>443</v>
      </c>
      <c r="N40" s="85"/>
      <c r="O40" s="830" t="s">
        <v>443</v>
      </c>
      <c r="P40" s="85"/>
      <c r="Q40" s="830" t="s">
        <v>443</v>
      </c>
      <c r="R40" s="68"/>
    </row>
    <row r="41" spans="1:18" ht="15.75" customHeight="1">
      <c r="A41" s="199"/>
      <c r="B41" s="1794"/>
      <c r="C41" s="200"/>
      <c r="D41" s="83"/>
      <c r="E41" s="2046" t="s">
        <v>493</v>
      </c>
      <c r="F41" s="2046"/>
      <c r="G41" s="2046"/>
      <c r="H41" s="2046"/>
      <c r="I41" s="234"/>
      <c r="J41" s="235"/>
      <c r="K41" s="830" t="s">
        <v>443</v>
      </c>
      <c r="L41" s="71"/>
      <c r="M41" s="830" t="s">
        <v>443</v>
      </c>
      <c r="N41" s="85"/>
      <c r="O41" s="830" t="s">
        <v>443</v>
      </c>
      <c r="P41" s="85"/>
      <c r="Q41" s="830" t="s">
        <v>443</v>
      </c>
      <c r="R41" s="68"/>
    </row>
    <row r="42" spans="1:18" ht="15.75" customHeight="1">
      <c r="A42" s="199"/>
      <c r="B42" s="1794"/>
      <c r="C42" s="255"/>
      <c r="D42" s="233"/>
      <c r="E42" s="2046" t="s">
        <v>494</v>
      </c>
      <c r="F42" s="2046"/>
      <c r="G42" s="2046"/>
      <c r="H42" s="2046"/>
      <c r="I42" s="234"/>
      <c r="J42" s="235"/>
      <c r="K42" s="830" t="s">
        <v>443</v>
      </c>
      <c r="L42" s="71"/>
      <c r="M42" s="830" t="s">
        <v>443</v>
      </c>
      <c r="N42" s="85"/>
      <c r="O42" s="830" t="s">
        <v>443</v>
      </c>
      <c r="P42" s="85"/>
      <c r="Q42" s="830" t="s">
        <v>443</v>
      </c>
      <c r="R42" s="68"/>
    </row>
    <row r="43" spans="1:18" ht="15.75" customHeight="1">
      <c r="A43" s="199"/>
      <c r="B43" s="1794"/>
      <c r="C43" s="200"/>
      <c r="D43" s="83"/>
      <c r="E43" s="2046" t="s">
        <v>495</v>
      </c>
      <c r="F43" s="2046"/>
      <c r="G43" s="2046"/>
      <c r="H43" s="2046"/>
      <c r="I43" s="234"/>
      <c r="J43" s="235"/>
      <c r="K43" s="830" t="s">
        <v>443</v>
      </c>
      <c r="L43" s="71"/>
      <c r="M43" s="830" t="s">
        <v>443</v>
      </c>
      <c r="N43" s="85"/>
      <c r="O43" s="830" t="s">
        <v>443</v>
      </c>
      <c r="P43" s="85"/>
      <c r="Q43" s="830" t="s">
        <v>443</v>
      </c>
      <c r="R43" s="68"/>
    </row>
    <row r="44" spans="1:18" ht="15.75" customHeight="1">
      <c r="A44" s="199"/>
      <c r="B44" s="1794"/>
      <c r="C44" s="255"/>
      <c r="D44" s="233"/>
      <c r="E44" s="2046" t="s">
        <v>877</v>
      </c>
      <c r="F44" s="2046"/>
      <c r="G44" s="2046"/>
      <c r="H44" s="2046"/>
      <c r="I44" s="234"/>
      <c r="J44" s="235"/>
      <c r="K44" s="830" t="s">
        <v>443</v>
      </c>
      <c r="L44" s="71"/>
      <c r="M44" s="830" t="s">
        <v>443</v>
      </c>
      <c r="N44" s="85"/>
      <c r="O44" s="830" t="s">
        <v>443</v>
      </c>
      <c r="P44" s="85"/>
      <c r="Q44" s="830" t="s">
        <v>443</v>
      </c>
      <c r="R44" s="68"/>
    </row>
    <row r="45" spans="1:18" ht="15.75" customHeight="1">
      <c r="A45" s="199"/>
      <c r="B45" s="1794"/>
      <c r="C45" s="200"/>
      <c r="D45" s="83"/>
      <c r="E45" s="2046" t="s">
        <v>878</v>
      </c>
      <c r="F45" s="2046"/>
      <c r="G45" s="2046"/>
      <c r="H45" s="2046"/>
      <c r="I45" s="234"/>
      <c r="J45" s="235"/>
      <c r="K45" s="830" t="s">
        <v>443</v>
      </c>
      <c r="L45" s="71"/>
      <c r="M45" s="830" t="s">
        <v>443</v>
      </c>
      <c r="N45" s="85"/>
      <c r="O45" s="830" t="s">
        <v>443</v>
      </c>
      <c r="P45" s="85"/>
      <c r="Q45" s="830" t="s">
        <v>443</v>
      </c>
      <c r="R45" s="68"/>
    </row>
    <row r="46" spans="1:18" ht="15.75" customHeight="1">
      <c r="A46" s="199"/>
      <c r="B46" s="1794"/>
      <c r="C46" s="255"/>
      <c r="D46" s="238"/>
      <c r="E46" s="2048"/>
      <c r="F46" s="2048"/>
      <c r="G46" s="2048"/>
      <c r="H46" s="2048"/>
      <c r="I46" s="240"/>
      <c r="J46" s="826"/>
      <c r="K46" s="824"/>
      <c r="L46" s="808"/>
      <c r="M46" s="806"/>
      <c r="N46" s="815"/>
      <c r="O46" s="843"/>
      <c r="P46" s="815"/>
      <c r="Q46" s="843"/>
      <c r="R46" s="69"/>
    </row>
    <row r="47" spans="1:18" ht="15.75" customHeight="1">
      <c r="A47" s="214"/>
      <c r="B47" s="256"/>
      <c r="C47" s="257"/>
      <c r="D47" s="258"/>
      <c r="E47" s="2000" t="s">
        <v>498</v>
      </c>
      <c r="F47" s="2000"/>
      <c r="G47" s="2000"/>
      <c r="H47" s="2000"/>
      <c r="I47" s="248"/>
      <c r="J47" s="807">
        <f>SUM(J38:J46)</f>
        <v>0</v>
      </c>
      <c r="K47" s="847" t="s">
        <v>443</v>
      </c>
      <c r="L47" s="46">
        <f>SUM(L38:L46)</f>
        <v>0</v>
      </c>
      <c r="M47" s="847" t="s">
        <v>443</v>
      </c>
      <c r="N47" s="46">
        <f>SUM(N38:N46)</f>
        <v>0</v>
      </c>
      <c r="O47" s="847" t="s">
        <v>443</v>
      </c>
      <c r="P47" s="46">
        <f>SUM(P38:P46)</f>
        <v>0</v>
      </c>
      <c r="Q47" s="847" t="s">
        <v>443</v>
      </c>
      <c r="R47" s="65"/>
    </row>
    <row r="48" spans="1:18" ht="15.75" customHeight="1">
      <c r="A48" s="2051" t="s">
        <v>59</v>
      </c>
      <c r="B48" s="2052"/>
      <c r="C48" s="2053"/>
      <c r="D48" s="247"/>
      <c r="E48" s="2047"/>
      <c r="F48" s="2047"/>
      <c r="G48" s="2047"/>
      <c r="H48" s="2047"/>
      <c r="I48" s="910"/>
      <c r="J48" s="911"/>
      <c r="K48" s="847" t="s">
        <v>519</v>
      </c>
      <c r="L48" s="911"/>
      <c r="M48" s="847" t="s">
        <v>443</v>
      </c>
      <c r="N48" s="912"/>
      <c r="O48" s="847" t="s">
        <v>443</v>
      </c>
      <c r="P48" s="912"/>
      <c r="Q48" s="913" t="s">
        <v>443</v>
      </c>
      <c r="R48" s="65"/>
    </row>
    <row r="49" spans="1:18" ht="15.75" customHeight="1" thickBot="1">
      <c r="A49" s="2054"/>
      <c r="B49" s="2055"/>
      <c r="C49" s="2056"/>
      <c r="D49" s="30"/>
      <c r="E49" s="66"/>
      <c r="F49" s="66"/>
      <c r="G49" s="66"/>
      <c r="H49" s="66"/>
      <c r="I49" s="162"/>
      <c r="J49" s="918"/>
      <c r="K49" s="919" t="s">
        <v>520</v>
      </c>
      <c r="L49" s="918"/>
      <c r="M49" s="909" t="s">
        <v>520</v>
      </c>
      <c r="N49" s="920"/>
      <c r="O49" s="909" t="s">
        <v>520</v>
      </c>
      <c r="P49" s="921"/>
      <c r="Q49" s="909" t="s">
        <v>521</v>
      </c>
      <c r="R49" s="922"/>
    </row>
    <row r="50" spans="1:18" ht="21" customHeight="1" thickBot="1">
      <c r="A50" s="2049" t="s">
        <v>171</v>
      </c>
      <c r="B50" s="2050"/>
      <c r="C50" s="2050"/>
      <c r="D50" s="1977"/>
      <c r="E50" s="1977"/>
      <c r="F50" s="1977"/>
      <c r="G50" s="1977"/>
      <c r="H50" s="1977"/>
      <c r="I50" s="1977"/>
      <c r="J50" s="579">
        <f>J25+J30+J31+J32+J37+J47+J48</f>
        <v>0</v>
      </c>
      <c r="K50" s="828" t="s">
        <v>443</v>
      </c>
      <c r="L50" s="579">
        <f>L25+L30+L31+L32+L37+L47+L48</f>
        <v>0</v>
      </c>
      <c r="M50" s="828" t="s">
        <v>476</v>
      </c>
      <c r="N50" s="579">
        <f>N25+N30+N31+N32+N37+N47+N48</f>
        <v>0</v>
      </c>
      <c r="O50" s="914" t="s">
        <v>443</v>
      </c>
      <c r="P50" s="1598" t="s">
        <v>870</v>
      </c>
      <c r="Q50" s="917" t="s">
        <v>476</v>
      </c>
      <c r="R50" s="915"/>
    </row>
    <row r="51" spans="1:18" ht="30" customHeight="1">
      <c r="A51" s="1704"/>
      <c r="B51" s="1704"/>
      <c r="C51" s="1704"/>
      <c r="D51" s="1704"/>
      <c r="E51" s="1704"/>
      <c r="F51" s="1704"/>
      <c r="G51" s="1704"/>
      <c r="H51" s="1704"/>
      <c r="I51" s="1704"/>
      <c r="J51" s="1704"/>
      <c r="K51" s="1704"/>
      <c r="L51" s="1704"/>
      <c r="M51" s="1704"/>
      <c r="N51" s="1704"/>
      <c r="O51" s="1704"/>
      <c r="P51" s="1705"/>
      <c r="Q51" s="1705"/>
      <c r="R51" s="1704"/>
    </row>
  </sheetData>
  <mergeCells count="47">
    <mergeCell ref="B10:B23"/>
    <mergeCell ref="B27:B36"/>
    <mergeCell ref="D2:I4"/>
    <mergeCell ref="B5:B8"/>
    <mergeCell ref="E27:H27"/>
    <mergeCell ref="E28:H28"/>
    <mergeCell ref="D5:I6"/>
    <mergeCell ref="E43:H43"/>
    <mergeCell ref="L12:M12"/>
    <mergeCell ref="L4:M4"/>
    <mergeCell ref="L2:O2"/>
    <mergeCell ref="L3:O3"/>
    <mergeCell ref="N4:O4"/>
    <mergeCell ref="N9:O9"/>
    <mergeCell ref="J2:K2"/>
    <mergeCell ref="J3:K3"/>
    <mergeCell ref="J4:K4"/>
    <mergeCell ref="E31:H31"/>
    <mergeCell ref="R2:R4"/>
    <mergeCell ref="P2:Q3"/>
    <mergeCell ref="P4:Q4"/>
    <mergeCell ref="E41:H41"/>
    <mergeCell ref="E42:H42"/>
    <mergeCell ref="B1:H1"/>
    <mergeCell ref="E40:H40"/>
    <mergeCell ref="E9:E13"/>
    <mergeCell ref="E32:H32"/>
    <mergeCell ref="E38:H38"/>
    <mergeCell ref="A2:C4"/>
    <mergeCell ref="E39:H39"/>
    <mergeCell ref="E37:H37"/>
    <mergeCell ref="E33:E36"/>
    <mergeCell ref="D25:I25"/>
    <mergeCell ref="D30:I30"/>
    <mergeCell ref="E26:H26"/>
    <mergeCell ref="E29:H29"/>
    <mergeCell ref="B39:B46"/>
    <mergeCell ref="D7:I8"/>
    <mergeCell ref="E15:E20"/>
    <mergeCell ref="A51:R51"/>
    <mergeCell ref="E44:H44"/>
    <mergeCell ref="E45:H45"/>
    <mergeCell ref="E48:H48"/>
    <mergeCell ref="E46:H46"/>
    <mergeCell ref="E47:H47"/>
    <mergeCell ref="A50:I50"/>
    <mergeCell ref="A48:C49"/>
  </mergeCells>
  <phoneticPr fontId="2"/>
  <printOptions horizontalCentered="1"/>
  <pageMargins left="0.59055118110236227" right="0.39370078740157483" top="0.59055118110236227" bottom="0.39370078740157483" header="0.51181102362204722" footer="0.51181102362204722"/>
  <pageSetup paperSize="9" orientation="portrait" horizontalDpi="4294967293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 transitionEntry="1"/>
  <dimension ref="A1:U34"/>
  <sheetViews>
    <sheetView showGridLines="0" showZeros="0" topLeftCell="A19" workbookViewId="0">
      <selection activeCell="Y13" sqref="Y13"/>
    </sheetView>
  </sheetViews>
  <sheetFormatPr defaultColWidth="10.59765625" defaultRowHeight="14.4"/>
  <cols>
    <col min="1" max="1" width="0.69921875" customWidth="1"/>
    <col min="2" max="2" width="2.09765625" customWidth="1"/>
    <col min="3" max="4" width="0.69921875" customWidth="1"/>
    <col min="5" max="5" width="12.59765625" customWidth="1"/>
    <col min="6" max="6" width="0.69921875" customWidth="1"/>
    <col min="7" max="7" width="9.09765625" customWidth="1"/>
    <col min="8" max="8" width="2.59765625" customWidth="1"/>
    <col min="9" max="9" width="8.59765625" customWidth="1"/>
    <col min="10" max="10" width="2.59765625" customWidth="1"/>
    <col min="11" max="11" width="1.59765625" customWidth="1"/>
    <col min="12" max="12" width="0.69921875" customWidth="1"/>
    <col min="13" max="13" width="2.09765625" customWidth="1"/>
    <col min="14" max="14" width="0.69921875" customWidth="1"/>
    <col min="15" max="15" width="2.59765625" customWidth="1"/>
    <col min="16" max="16" width="11.59765625" customWidth="1"/>
    <col min="17" max="17" width="0.69921875" customWidth="1"/>
    <col min="18" max="18" width="9.09765625" customWidth="1"/>
    <col min="19" max="19" width="2.59765625" customWidth="1"/>
    <col min="20" max="20" width="8.59765625" customWidth="1"/>
    <col min="21" max="21" width="2.5" customWidth="1"/>
  </cols>
  <sheetData>
    <row r="1" spans="1:21" ht="40.5" customHeight="1" thickBot="1">
      <c r="B1" s="62" t="s">
        <v>499</v>
      </c>
      <c r="C1" s="17"/>
      <c r="D1" s="17"/>
      <c r="E1" s="2019" t="s">
        <v>500</v>
      </c>
      <c r="F1" s="2019"/>
      <c r="G1" s="2019"/>
      <c r="H1" s="2019"/>
      <c r="I1" s="1"/>
      <c r="J1" s="1"/>
      <c r="K1" s="1"/>
      <c r="L1" s="1"/>
      <c r="M1" s="62" t="s">
        <v>501</v>
      </c>
      <c r="N1" s="17"/>
      <c r="O1" s="1968" t="s">
        <v>502</v>
      </c>
      <c r="P1" s="1968"/>
      <c r="Q1" s="1968"/>
      <c r="R1" s="1968"/>
      <c r="S1" s="1968"/>
      <c r="T1" s="1968"/>
    </row>
    <row r="2" spans="1:21" ht="21" customHeight="1">
      <c r="A2" s="2150" t="s">
        <v>676</v>
      </c>
      <c r="B2" s="2151"/>
      <c r="C2" s="2152"/>
      <c r="D2" s="868"/>
      <c r="E2" s="2157" t="s">
        <v>137</v>
      </c>
      <c r="F2" s="869"/>
      <c r="G2" s="1781" t="s">
        <v>51</v>
      </c>
      <c r="H2" s="2138"/>
      <c r="I2" s="1781" t="s">
        <v>2</v>
      </c>
      <c r="J2" s="2139"/>
      <c r="K2" s="4"/>
      <c r="L2" s="2020" t="s">
        <v>139</v>
      </c>
      <c r="M2" s="2021"/>
      <c r="N2" s="2022"/>
      <c r="O2" s="1805" t="s">
        <v>137</v>
      </c>
      <c r="P2" s="1713"/>
      <c r="Q2" s="5"/>
      <c r="R2" s="2124" t="s">
        <v>51</v>
      </c>
      <c r="S2" s="2125"/>
      <c r="T2" s="2124" t="s">
        <v>2</v>
      </c>
      <c r="U2" s="2128"/>
    </row>
    <row r="3" spans="1:21" ht="21" customHeight="1">
      <c r="A3" s="2153"/>
      <c r="B3" s="2154"/>
      <c r="C3" s="2155"/>
      <c r="D3" s="870"/>
      <c r="E3" s="1929"/>
      <c r="F3" s="871"/>
      <c r="G3" s="2126"/>
      <c r="H3" s="2127"/>
      <c r="I3" s="2126"/>
      <c r="J3" s="2140"/>
      <c r="K3" s="162"/>
      <c r="L3" s="2023"/>
      <c r="M3" s="1984"/>
      <c r="N3" s="1985"/>
      <c r="O3" s="1916"/>
      <c r="P3" s="1715"/>
      <c r="Q3" s="45"/>
      <c r="R3" s="2126"/>
      <c r="S3" s="2127"/>
      <c r="T3" s="2126"/>
      <c r="U3" s="2129"/>
    </row>
    <row r="4" spans="1:21" ht="22.5" customHeight="1">
      <c r="A4" s="872"/>
      <c r="B4" s="800">
        <v>1</v>
      </c>
      <c r="C4" s="678"/>
      <c r="D4" s="873"/>
      <c r="E4" s="874" t="s">
        <v>920</v>
      </c>
      <c r="F4" s="875"/>
      <c r="G4" s="42"/>
      <c r="H4" s="876" t="s">
        <v>373</v>
      </c>
      <c r="I4" s="146"/>
      <c r="J4" s="615" t="s">
        <v>373</v>
      </c>
      <c r="K4" s="187"/>
      <c r="L4" s="208"/>
      <c r="M4" s="171">
        <v>81</v>
      </c>
      <c r="N4" s="183"/>
      <c r="O4" s="86">
        <v>1</v>
      </c>
      <c r="P4" s="87" t="s">
        <v>418</v>
      </c>
      <c r="Q4" s="88"/>
      <c r="R4" s="55"/>
      <c r="S4" s="624" t="s">
        <v>373</v>
      </c>
      <c r="T4" s="612"/>
      <c r="U4" s="625" t="s">
        <v>373</v>
      </c>
    </row>
    <row r="5" spans="1:21" ht="22.5" customHeight="1">
      <c r="A5" s="859"/>
      <c r="B5" s="681">
        <v>3</v>
      </c>
      <c r="C5" s="183"/>
      <c r="D5" s="103"/>
      <c r="E5" s="763" t="s">
        <v>283</v>
      </c>
      <c r="F5" s="312"/>
      <c r="G5" s="495"/>
      <c r="H5" s="616" t="s">
        <v>373</v>
      </c>
      <c r="I5" s="292"/>
      <c r="J5" s="620" t="s">
        <v>373</v>
      </c>
      <c r="K5" s="187"/>
      <c r="L5" s="211"/>
      <c r="M5" s="626" t="s">
        <v>172</v>
      </c>
      <c r="N5" s="118"/>
      <c r="O5" s="207">
        <v>2</v>
      </c>
      <c r="P5" s="259" t="s">
        <v>419</v>
      </c>
      <c r="Q5" s="260"/>
      <c r="R5" s="305"/>
      <c r="S5" s="619" t="s">
        <v>373</v>
      </c>
      <c r="T5" s="325"/>
      <c r="U5" s="632" t="s">
        <v>373</v>
      </c>
    </row>
    <row r="6" spans="1:21" ht="22.5" customHeight="1">
      <c r="A6" s="218"/>
      <c r="B6" s="2160" t="s">
        <v>173</v>
      </c>
      <c r="C6" s="118"/>
      <c r="D6" s="760"/>
      <c r="E6" s="761" t="s">
        <v>284</v>
      </c>
      <c r="F6" s="855"/>
      <c r="G6" s="856"/>
      <c r="H6" s="857" t="s">
        <v>373</v>
      </c>
      <c r="I6" s="858"/>
      <c r="J6" s="877" t="s">
        <v>373</v>
      </c>
      <c r="K6" s="187"/>
      <c r="L6" s="208"/>
      <c r="M6" s="2141" t="s">
        <v>405</v>
      </c>
      <c r="N6" s="183"/>
      <c r="O6" s="86">
        <v>3</v>
      </c>
      <c r="P6" s="87" t="s">
        <v>126</v>
      </c>
      <c r="Q6" s="88"/>
      <c r="R6" s="55"/>
      <c r="S6" s="617" t="s">
        <v>373</v>
      </c>
      <c r="T6" s="612"/>
      <c r="U6" s="625" t="s">
        <v>373</v>
      </c>
    </row>
    <row r="7" spans="1:21" ht="22.5" customHeight="1">
      <c r="A7" s="218"/>
      <c r="B7" s="2160"/>
      <c r="C7" s="118"/>
      <c r="D7" s="760"/>
      <c r="E7" s="761" t="s">
        <v>212</v>
      </c>
      <c r="F7" s="855"/>
      <c r="G7" s="856"/>
      <c r="H7" s="857" t="s">
        <v>373</v>
      </c>
      <c r="I7" s="858"/>
      <c r="J7" s="877" t="s">
        <v>373</v>
      </c>
      <c r="K7" s="187"/>
      <c r="L7" s="212"/>
      <c r="M7" s="2142"/>
      <c r="N7" s="185"/>
      <c r="O7" s="207"/>
      <c r="P7" s="259" t="s">
        <v>127</v>
      </c>
      <c r="Q7" s="260"/>
      <c r="R7" s="305"/>
      <c r="S7" s="631" t="s">
        <v>373</v>
      </c>
      <c r="T7" s="325"/>
      <c r="U7" s="633" t="s">
        <v>373</v>
      </c>
    </row>
    <row r="8" spans="1:21" ht="22.5" customHeight="1">
      <c r="A8" s="218"/>
      <c r="B8" s="2160"/>
      <c r="C8" s="118"/>
      <c r="D8" s="759"/>
      <c r="E8" s="878" t="s">
        <v>285</v>
      </c>
      <c r="F8" s="879"/>
      <c r="G8" s="880"/>
      <c r="H8" s="881" t="s">
        <v>373</v>
      </c>
      <c r="I8" s="794"/>
      <c r="J8" s="620" t="s">
        <v>373</v>
      </c>
      <c r="K8" s="187"/>
      <c r="L8" s="208"/>
      <c r="M8" s="2108" t="s">
        <v>408</v>
      </c>
      <c r="N8" s="183"/>
      <c r="O8" s="86">
        <v>4</v>
      </c>
      <c r="P8" s="87" t="s">
        <v>505</v>
      </c>
      <c r="Q8" s="88"/>
      <c r="R8" s="55"/>
      <c r="S8" s="617" t="s">
        <v>373</v>
      </c>
      <c r="T8" s="612"/>
      <c r="U8" s="634" t="s">
        <v>373</v>
      </c>
    </row>
    <row r="9" spans="1:21" ht="22.5" customHeight="1">
      <c r="A9" s="882"/>
      <c r="B9" s="883"/>
      <c r="C9" s="884"/>
      <c r="D9" s="759"/>
      <c r="E9" s="885" t="s">
        <v>468</v>
      </c>
      <c r="F9" s="879"/>
      <c r="G9" s="880">
        <f>SUM(G5:G8)</f>
        <v>0</v>
      </c>
      <c r="H9" s="881" t="s">
        <v>373</v>
      </c>
      <c r="I9" s="794"/>
      <c r="J9" s="853" t="s">
        <v>373</v>
      </c>
      <c r="K9" s="187"/>
      <c r="L9" s="211"/>
      <c r="M9" s="2143"/>
      <c r="N9" s="118"/>
      <c r="O9" s="207">
        <v>5</v>
      </c>
      <c r="P9" s="259" t="s">
        <v>406</v>
      </c>
      <c r="Q9" s="260"/>
      <c r="R9" s="305"/>
      <c r="S9" s="631" t="s">
        <v>373</v>
      </c>
      <c r="T9" s="325"/>
      <c r="U9" s="633" t="s">
        <v>373</v>
      </c>
    </row>
    <row r="10" spans="1:21" ht="22.5" customHeight="1" thickBot="1">
      <c r="A10" s="859"/>
      <c r="B10" s="170">
        <v>4</v>
      </c>
      <c r="C10" s="183"/>
      <c r="D10" s="86"/>
      <c r="E10" s="761" t="s">
        <v>286</v>
      </c>
      <c r="F10" s="143"/>
      <c r="G10" s="55"/>
      <c r="H10" s="617" t="s">
        <v>373</v>
      </c>
      <c r="I10" s="612"/>
      <c r="J10" s="620" t="s">
        <v>373</v>
      </c>
      <c r="K10" s="187"/>
      <c r="L10" s="2147" t="s">
        <v>409</v>
      </c>
      <c r="M10" s="2148"/>
      <c r="N10" s="2149"/>
      <c r="O10" s="169">
        <v>9</v>
      </c>
      <c r="P10" s="23" t="s">
        <v>407</v>
      </c>
      <c r="Q10" s="80"/>
      <c r="R10" s="495"/>
      <c r="S10" s="936" t="s">
        <v>373</v>
      </c>
      <c r="T10" s="146"/>
      <c r="U10" s="635" t="s">
        <v>373</v>
      </c>
    </row>
    <row r="11" spans="1:21" ht="22.5" customHeight="1" thickBot="1">
      <c r="A11" s="218"/>
      <c r="B11" s="2144" t="s">
        <v>503</v>
      </c>
      <c r="C11" s="118"/>
      <c r="D11" s="176"/>
      <c r="E11" s="761" t="s">
        <v>287</v>
      </c>
      <c r="F11" s="148"/>
      <c r="G11" s="149"/>
      <c r="H11" s="618" t="s">
        <v>373</v>
      </c>
      <c r="I11" s="613"/>
      <c r="J11" s="877" t="s">
        <v>373</v>
      </c>
      <c r="K11" s="187"/>
      <c r="L11" s="627"/>
      <c r="M11" s="1977" t="s">
        <v>160</v>
      </c>
      <c r="N11" s="1977"/>
      <c r="O11" s="1977"/>
      <c r="P11" s="1977"/>
      <c r="Q11" s="201"/>
      <c r="R11" s="1590">
        <f>SUM(R4:R10)</f>
        <v>0</v>
      </c>
      <c r="S11" s="939" t="s">
        <v>361</v>
      </c>
      <c r="T11" s="941"/>
      <c r="U11" s="636" t="s">
        <v>373</v>
      </c>
    </row>
    <row r="12" spans="1:21" ht="22.5" customHeight="1">
      <c r="A12" s="218"/>
      <c r="B12" s="2144"/>
      <c r="C12" s="118"/>
      <c r="D12" s="760"/>
      <c r="E12" s="761" t="s">
        <v>288</v>
      </c>
      <c r="F12" s="855"/>
      <c r="G12" s="856"/>
      <c r="H12" s="857" t="s">
        <v>373</v>
      </c>
      <c r="I12" s="858"/>
      <c r="J12" s="877" t="s">
        <v>373</v>
      </c>
      <c r="K12" s="187"/>
      <c r="L12" s="628"/>
      <c r="M12" s="638"/>
      <c r="N12" s="629"/>
      <c r="O12" s="141"/>
      <c r="P12" s="630"/>
      <c r="Q12" s="29"/>
      <c r="R12" s="497"/>
      <c r="S12" s="497"/>
      <c r="T12" s="493"/>
    </row>
    <row r="13" spans="1:21" ht="22.5" customHeight="1" thickBot="1">
      <c r="A13" s="218"/>
      <c r="B13" s="2144"/>
      <c r="C13" s="118"/>
      <c r="D13" s="886"/>
      <c r="E13" s="887"/>
      <c r="F13" s="888"/>
      <c r="G13" s="889"/>
      <c r="H13" s="890" t="s">
        <v>373</v>
      </c>
      <c r="I13" s="891"/>
      <c r="J13" s="620" t="s">
        <v>373</v>
      </c>
      <c r="K13" s="187"/>
      <c r="L13" s="187"/>
      <c r="M13" s="385" t="s">
        <v>77</v>
      </c>
      <c r="N13" s="385"/>
      <c r="O13" s="385"/>
      <c r="P13" s="385"/>
      <c r="Q13" s="385"/>
      <c r="R13" s="385"/>
      <c r="S13" s="385"/>
      <c r="T13" s="385"/>
    </row>
    <row r="14" spans="1:21" ht="22.5" customHeight="1">
      <c r="A14" s="882"/>
      <c r="B14" s="2143"/>
      <c r="C14" s="884"/>
      <c r="D14" s="169"/>
      <c r="E14" s="885" t="s">
        <v>468</v>
      </c>
      <c r="F14" s="875"/>
      <c r="G14" s="42">
        <f>SUM(G10:G13)</f>
        <v>0</v>
      </c>
      <c r="H14" s="876" t="s">
        <v>373</v>
      </c>
      <c r="I14" s="146"/>
      <c r="J14" s="853" t="s">
        <v>373</v>
      </c>
      <c r="K14" s="187"/>
      <c r="L14" s="2020" t="s">
        <v>139</v>
      </c>
      <c r="M14" s="2021"/>
      <c r="N14" s="2022"/>
      <c r="O14" s="1876" t="s">
        <v>137</v>
      </c>
      <c r="P14" s="2130"/>
      <c r="Q14" s="2131"/>
      <c r="R14" s="2132" t="s">
        <v>51</v>
      </c>
      <c r="S14" s="2133"/>
      <c r="T14" s="2132" t="s">
        <v>2</v>
      </c>
      <c r="U14" s="2134"/>
    </row>
    <row r="15" spans="1:21" ht="22.5" customHeight="1">
      <c r="A15" s="859"/>
      <c r="B15" s="171">
        <v>5</v>
      </c>
      <c r="C15" s="183"/>
      <c r="D15" s="110"/>
      <c r="E15" s="1272" t="s">
        <v>290</v>
      </c>
      <c r="F15" s="143"/>
      <c r="G15" s="55"/>
      <c r="H15" s="617" t="s">
        <v>373</v>
      </c>
      <c r="I15" s="612"/>
      <c r="J15" s="620" t="s">
        <v>373</v>
      </c>
      <c r="K15" s="187"/>
      <c r="L15" s="2023"/>
      <c r="M15" s="1984"/>
      <c r="N15" s="1985"/>
      <c r="O15" s="1880"/>
      <c r="P15" s="1891"/>
      <c r="Q15" s="1892"/>
      <c r="R15" s="2104"/>
      <c r="S15" s="2105"/>
      <c r="T15" s="2104"/>
      <c r="U15" s="2135"/>
    </row>
    <row r="16" spans="1:21" ht="22.5" customHeight="1">
      <c r="A16" s="218"/>
      <c r="B16" s="2158" t="s">
        <v>174</v>
      </c>
      <c r="C16" s="118"/>
      <c r="D16" s="886"/>
      <c r="E16" s="887" t="s">
        <v>289</v>
      </c>
      <c r="F16" s="888"/>
      <c r="G16" s="889"/>
      <c r="H16" s="890" t="s">
        <v>373</v>
      </c>
      <c r="I16" s="891"/>
      <c r="J16" s="621" t="s">
        <v>373</v>
      </c>
      <c r="K16" s="187"/>
      <c r="L16" s="859"/>
      <c r="M16" s="81"/>
      <c r="N16" s="183"/>
      <c r="O16" s="86">
        <v>1</v>
      </c>
      <c r="P16" s="314" t="s">
        <v>188</v>
      </c>
      <c r="Q16" s="143"/>
      <c r="R16" s="623"/>
      <c r="S16" s="617" t="s">
        <v>361</v>
      </c>
      <c r="T16" s="623"/>
      <c r="U16" s="860" t="s">
        <v>361</v>
      </c>
    </row>
    <row r="17" spans="1:21" ht="22.5" customHeight="1">
      <c r="A17" s="882"/>
      <c r="B17" s="2159"/>
      <c r="C17" s="884"/>
      <c r="D17" s="169"/>
      <c r="E17" s="885" t="s">
        <v>468</v>
      </c>
      <c r="F17" s="875"/>
      <c r="G17" s="42">
        <f>SUM(G15:G16)</f>
        <v>0</v>
      </c>
      <c r="H17" s="876" t="s">
        <v>373</v>
      </c>
      <c r="I17" s="146"/>
      <c r="J17" s="853" t="s">
        <v>373</v>
      </c>
      <c r="K17" s="187"/>
      <c r="L17" s="861"/>
      <c r="M17" s="30"/>
      <c r="N17" s="118"/>
      <c r="O17" s="760"/>
      <c r="P17" s="854" t="s">
        <v>296</v>
      </c>
      <c r="Q17" s="855"/>
      <c r="R17" s="856"/>
      <c r="S17" s="857" t="s">
        <v>373</v>
      </c>
      <c r="T17" s="858"/>
      <c r="U17" s="862" t="s">
        <v>373</v>
      </c>
    </row>
    <row r="18" spans="1:21" ht="22.5" customHeight="1">
      <c r="A18" s="859"/>
      <c r="B18" s="171">
        <v>6</v>
      </c>
      <c r="C18" s="183"/>
      <c r="D18" s="110"/>
      <c r="E18" s="87" t="s">
        <v>416</v>
      </c>
      <c r="F18" s="143"/>
      <c r="G18" s="55"/>
      <c r="H18" s="617" t="s">
        <v>373</v>
      </c>
      <c r="I18" s="612"/>
      <c r="J18" s="620" t="s">
        <v>373</v>
      </c>
      <c r="K18" s="187"/>
      <c r="L18" s="861"/>
      <c r="M18" s="170"/>
      <c r="N18" s="118"/>
      <c r="O18" s="760">
        <v>2</v>
      </c>
      <c r="P18" s="761" t="s">
        <v>190</v>
      </c>
      <c r="Q18" s="855"/>
      <c r="R18" s="856"/>
      <c r="S18" s="857" t="s">
        <v>373</v>
      </c>
      <c r="T18" s="858"/>
      <c r="U18" s="862" t="s">
        <v>373</v>
      </c>
    </row>
    <row r="19" spans="1:21" ht="22.5" customHeight="1">
      <c r="A19" s="218"/>
      <c r="B19" s="2144" t="s">
        <v>404</v>
      </c>
      <c r="C19" s="118"/>
      <c r="D19" s="760"/>
      <c r="E19" s="761" t="s">
        <v>417</v>
      </c>
      <c r="F19" s="855"/>
      <c r="G19" s="856"/>
      <c r="H19" s="857" t="s">
        <v>373</v>
      </c>
      <c r="I19" s="858"/>
      <c r="J19" s="877" t="s">
        <v>373</v>
      </c>
      <c r="K19" s="187"/>
      <c r="L19" s="861"/>
      <c r="M19" s="1794">
        <v>82</v>
      </c>
      <c r="N19" s="118"/>
      <c r="O19" s="760">
        <v>3</v>
      </c>
      <c r="P19" s="761" t="s">
        <v>191</v>
      </c>
      <c r="Q19" s="855"/>
      <c r="R19" s="856"/>
      <c r="S19" s="857" t="s">
        <v>373</v>
      </c>
      <c r="T19" s="858"/>
      <c r="U19" s="862" t="s">
        <v>373</v>
      </c>
    </row>
    <row r="20" spans="1:21" ht="22.5" customHeight="1">
      <c r="A20" s="218"/>
      <c r="B20" s="2144"/>
      <c r="C20" s="118"/>
      <c r="D20" s="760"/>
      <c r="E20" s="761" t="s">
        <v>291</v>
      </c>
      <c r="F20" s="855"/>
      <c r="G20" s="856"/>
      <c r="H20" s="857" t="s">
        <v>373</v>
      </c>
      <c r="I20" s="858"/>
      <c r="J20" s="877" t="s">
        <v>373</v>
      </c>
      <c r="K20" s="187"/>
      <c r="L20" s="863"/>
      <c r="M20" s="1794"/>
      <c r="N20" s="316"/>
      <c r="O20" s="760">
        <v>4</v>
      </c>
      <c r="P20" s="761" t="s">
        <v>297</v>
      </c>
      <c r="Q20" s="855"/>
      <c r="R20" s="856"/>
      <c r="S20" s="857" t="s">
        <v>373</v>
      </c>
      <c r="T20" s="858"/>
      <c r="U20" s="862" t="s">
        <v>373</v>
      </c>
    </row>
    <row r="21" spans="1:21" ht="22.5" customHeight="1">
      <c r="A21" s="218"/>
      <c r="B21" s="2144"/>
      <c r="C21" s="118"/>
      <c r="D21" s="759"/>
      <c r="E21" s="878"/>
      <c r="F21" s="879"/>
      <c r="G21" s="880"/>
      <c r="H21" s="881" t="s">
        <v>373</v>
      </c>
      <c r="I21" s="794"/>
      <c r="J21" s="620" t="s">
        <v>373</v>
      </c>
      <c r="K21" s="187"/>
      <c r="L21" s="864"/>
      <c r="M21" s="66"/>
      <c r="N21" s="316"/>
      <c r="O21" s="760">
        <v>5</v>
      </c>
      <c r="P21" s="761" t="s">
        <v>298</v>
      </c>
      <c r="Q21" s="855"/>
      <c r="R21" s="856"/>
      <c r="S21" s="857" t="s">
        <v>373</v>
      </c>
      <c r="T21" s="858"/>
      <c r="U21" s="862" t="s">
        <v>373</v>
      </c>
    </row>
    <row r="22" spans="1:21" ht="22.5" customHeight="1">
      <c r="A22" s="882"/>
      <c r="B22" s="2143"/>
      <c r="C22" s="884"/>
      <c r="D22" s="202"/>
      <c r="E22" s="885" t="s">
        <v>468</v>
      </c>
      <c r="F22" s="875"/>
      <c r="G22" s="42">
        <f>SUM(G18:G21)</f>
        <v>0</v>
      </c>
      <c r="H22" s="876" t="s">
        <v>373</v>
      </c>
      <c r="I22" s="146"/>
      <c r="J22" s="853" t="s">
        <v>373</v>
      </c>
      <c r="K22" s="262"/>
      <c r="L22" s="865"/>
      <c r="M22" s="170"/>
      <c r="N22" s="118"/>
      <c r="O22" s="760">
        <v>6</v>
      </c>
      <c r="P22" s="761" t="s">
        <v>299</v>
      </c>
      <c r="Q22" s="855"/>
      <c r="R22" s="856"/>
      <c r="S22" s="857" t="s">
        <v>373</v>
      </c>
      <c r="T22" s="858"/>
      <c r="U22" s="862" t="s">
        <v>373</v>
      </c>
    </row>
    <row r="23" spans="1:21" ht="22.5" customHeight="1">
      <c r="A23" s="218"/>
      <c r="B23" s="170">
        <v>7</v>
      </c>
      <c r="C23" s="118"/>
      <c r="D23" s="104"/>
      <c r="E23" s="66" t="s">
        <v>292</v>
      </c>
      <c r="F23" s="187"/>
      <c r="G23" s="317"/>
      <c r="H23" s="619" t="s">
        <v>373</v>
      </c>
      <c r="I23" s="496"/>
      <c r="J23" s="620" t="s">
        <v>373</v>
      </c>
      <c r="K23" s="262"/>
      <c r="L23" s="861"/>
      <c r="M23" s="170"/>
      <c r="N23" s="118"/>
      <c r="O23" s="760">
        <v>7</v>
      </c>
      <c r="P23" s="761" t="s">
        <v>300</v>
      </c>
      <c r="Q23" s="855"/>
      <c r="R23" s="856"/>
      <c r="S23" s="857" t="s">
        <v>373</v>
      </c>
      <c r="T23" s="858"/>
      <c r="U23" s="862" t="s">
        <v>373</v>
      </c>
    </row>
    <row r="24" spans="1:21" ht="22.5" customHeight="1" thickBot="1">
      <c r="A24" s="218"/>
      <c r="B24" s="2136" t="s">
        <v>175</v>
      </c>
      <c r="C24" s="118"/>
      <c r="D24" s="886"/>
      <c r="E24" s="887"/>
      <c r="F24" s="888"/>
      <c r="G24" s="889"/>
      <c r="H24" s="890" t="s">
        <v>373</v>
      </c>
      <c r="I24" s="891"/>
      <c r="J24" s="622" t="s">
        <v>373</v>
      </c>
      <c r="K24" s="262"/>
      <c r="L24" s="861"/>
      <c r="M24" s="170"/>
      <c r="N24" s="118"/>
      <c r="O24" s="760"/>
      <c r="P24" s="854" t="s">
        <v>301</v>
      </c>
      <c r="Q24" s="855"/>
      <c r="R24" s="896"/>
      <c r="S24" s="897" t="s">
        <v>373</v>
      </c>
      <c r="T24" s="898"/>
      <c r="U24" s="899" t="s">
        <v>373</v>
      </c>
    </row>
    <row r="25" spans="1:21" ht="22.5" customHeight="1" thickBot="1">
      <c r="A25" s="882"/>
      <c r="B25" s="2137"/>
      <c r="C25" s="884"/>
      <c r="D25" s="885"/>
      <c r="E25" s="885" t="s">
        <v>468</v>
      </c>
      <c r="F25" s="875"/>
      <c r="G25" s="42">
        <f>SUM(G23:G24)</f>
        <v>0</v>
      </c>
      <c r="H25" s="876" t="s">
        <v>373</v>
      </c>
      <c r="I25" s="146"/>
      <c r="J25" s="620" t="s">
        <v>373</v>
      </c>
      <c r="K25" s="61"/>
      <c r="L25" s="866"/>
      <c r="M25" s="2156" t="s">
        <v>73</v>
      </c>
      <c r="N25" s="2156"/>
      <c r="O25" s="2156"/>
      <c r="P25" s="2156"/>
      <c r="Q25" s="894"/>
      <c r="R25" s="940">
        <f>SUM(R16:R24)</f>
        <v>0</v>
      </c>
      <c r="S25" s="939" t="s">
        <v>373</v>
      </c>
      <c r="T25" s="895"/>
      <c r="U25" s="867" t="s">
        <v>373</v>
      </c>
    </row>
    <row r="26" spans="1:21" ht="22.5" customHeight="1">
      <c r="A26" s="892"/>
      <c r="B26" s="893">
        <v>8</v>
      </c>
      <c r="C26" s="313"/>
      <c r="D26" s="202"/>
      <c r="E26" s="1271" t="s">
        <v>293</v>
      </c>
      <c r="F26" s="875"/>
      <c r="G26" s="42"/>
      <c r="H26" s="876" t="s">
        <v>373</v>
      </c>
      <c r="I26" s="146"/>
      <c r="J26" s="853" t="s">
        <v>373</v>
      </c>
      <c r="K26" s="187"/>
    </row>
    <row r="27" spans="1:21" ht="22.5" customHeight="1" thickBot="1">
      <c r="A27" s="859"/>
      <c r="B27" s="2145" t="s">
        <v>504</v>
      </c>
      <c r="C27" s="183"/>
      <c r="D27" s="86"/>
      <c r="E27" s="87" t="s">
        <v>294</v>
      </c>
      <c r="F27" s="143"/>
      <c r="G27" s="55"/>
      <c r="H27" s="617" t="s">
        <v>373</v>
      </c>
      <c r="I27" s="612"/>
      <c r="J27" s="620" t="s">
        <v>373</v>
      </c>
      <c r="K27" s="59"/>
      <c r="M27" s="385" t="s">
        <v>77</v>
      </c>
    </row>
    <row r="28" spans="1:21" ht="22.5" customHeight="1">
      <c r="A28" s="882"/>
      <c r="B28" s="2146"/>
      <c r="C28" s="884"/>
      <c r="D28" s="759"/>
      <c r="E28" s="878" t="s">
        <v>295</v>
      </c>
      <c r="F28" s="879"/>
      <c r="G28" s="880"/>
      <c r="H28" s="881" t="s">
        <v>373</v>
      </c>
      <c r="I28" s="794"/>
      <c r="J28" s="622" t="s">
        <v>373</v>
      </c>
      <c r="K28" s="262"/>
      <c r="L28" s="2020" t="s">
        <v>139</v>
      </c>
      <c r="M28" s="2021"/>
      <c r="N28" s="2022"/>
      <c r="O28" s="1666" t="s">
        <v>509</v>
      </c>
      <c r="P28" s="1667"/>
      <c r="Q28" s="1676"/>
      <c r="R28" s="2102" t="s">
        <v>51</v>
      </c>
      <c r="S28" s="2103"/>
      <c r="T28" s="2102" t="s">
        <v>2</v>
      </c>
      <c r="U28" s="2106"/>
    </row>
    <row r="29" spans="1:21" ht="22.5" customHeight="1">
      <c r="A29" s="859"/>
      <c r="B29" s="2108" t="s">
        <v>506</v>
      </c>
      <c r="C29" s="183"/>
      <c r="D29" s="169"/>
      <c r="E29" s="1271" t="s">
        <v>917</v>
      </c>
      <c r="F29" s="875"/>
      <c r="G29" s="42">
        <f>G4</f>
        <v>0</v>
      </c>
      <c r="H29" s="876" t="s">
        <v>373</v>
      </c>
      <c r="I29" s="146"/>
      <c r="J29" s="620" t="s">
        <v>373</v>
      </c>
      <c r="K29" s="262"/>
      <c r="L29" s="2023"/>
      <c r="M29" s="1984"/>
      <c r="N29" s="1985"/>
      <c r="O29" s="1677"/>
      <c r="P29" s="1721"/>
      <c r="Q29" s="1721"/>
      <c r="R29" s="2104"/>
      <c r="S29" s="2105"/>
      <c r="T29" s="2104"/>
      <c r="U29" s="2107"/>
    </row>
    <row r="30" spans="1:21" ht="22.5" customHeight="1" thickBot="1">
      <c r="A30" s="222"/>
      <c r="B30" s="2109"/>
      <c r="C30" s="848"/>
      <c r="D30" s="849"/>
      <c r="E30" s="850" t="s">
        <v>78</v>
      </c>
      <c r="F30" s="851"/>
      <c r="G30" s="495">
        <f>SUM(G9,G14,G17,G22,G25,G27,G28)</f>
        <v>0</v>
      </c>
      <c r="H30" s="936" t="s">
        <v>373</v>
      </c>
      <c r="I30" s="852"/>
      <c r="J30" s="853" t="s">
        <v>373</v>
      </c>
      <c r="K30" s="262"/>
      <c r="L30" s="186"/>
      <c r="M30" s="2098">
        <v>83</v>
      </c>
      <c r="N30" s="641"/>
      <c r="O30" s="640"/>
      <c r="P30" s="640"/>
      <c r="Q30" s="640"/>
      <c r="R30" s="645"/>
      <c r="S30" s="617" t="s">
        <v>373</v>
      </c>
      <c r="T30" s="611"/>
      <c r="U30" s="637" t="s">
        <v>373</v>
      </c>
    </row>
    <row r="31" spans="1:21" ht="22.5" customHeight="1" thickBot="1">
      <c r="A31" s="2111" t="s">
        <v>507</v>
      </c>
      <c r="B31" s="2112"/>
      <c r="C31" s="2112"/>
      <c r="D31" s="2112"/>
      <c r="E31" s="2112"/>
      <c r="F31" s="2112"/>
      <c r="G31" s="2115">
        <f>G4+G9+G14+G17+G22+G25+G26+G27+G28</f>
        <v>0</v>
      </c>
      <c r="H31" s="2117" t="s">
        <v>373</v>
      </c>
      <c r="I31" s="2119">
        <f>I4+I9+I14+I17+I22+I25+I26+I27+I28</f>
        <v>0</v>
      </c>
      <c r="J31" s="2121" t="s">
        <v>373</v>
      </c>
      <c r="K31" s="262"/>
      <c r="L31" s="189"/>
      <c r="M31" s="2123"/>
      <c r="N31" s="642"/>
      <c r="O31" s="643"/>
      <c r="P31" s="644"/>
      <c r="Q31" s="644"/>
      <c r="R31" s="937"/>
      <c r="S31" s="897" t="s">
        <v>373</v>
      </c>
      <c r="T31" s="614"/>
      <c r="U31" s="633" t="s">
        <v>373</v>
      </c>
    </row>
    <row r="32" spans="1:21" ht="22.5" customHeight="1" thickBot="1">
      <c r="A32" s="2113"/>
      <c r="B32" s="2114"/>
      <c r="C32" s="2114"/>
      <c r="D32" s="2114"/>
      <c r="E32" s="2114"/>
      <c r="F32" s="2114"/>
      <c r="G32" s="2116"/>
      <c r="H32" s="2118"/>
      <c r="I32" s="2120"/>
      <c r="J32" s="2122"/>
      <c r="K32" s="262"/>
      <c r="L32" s="646"/>
      <c r="M32" s="2110" t="s">
        <v>508</v>
      </c>
      <c r="N32" s="2110"/>
      <c r="O32" s="2110"/>
      <c r="P32" s="2110"/>
      <c r="Q32" s="2110"/>
      <c r="R32" s="938">
        <f>SUM(R30:R31)</f>
        <v>0</v>
      </c>
      <c r="S32" s="939" t="s">
        <v>373</v>
      </c>
      <c r="T32" s="476"/>
      <c r="U32" s="639" t="s">
        <v>373</v>
      </c>
    </row>
    <row r="33" spans="11:20" ht="22.5" customHeight="1">
      <c r="K33" s="262"/>
      <c r="L33" s="680"/>
      <c r="M33" s="680"/>
      <c r="N33" s="680"/>
      <c r="O33" s="680"/>
      <c r="P33" s="680"/>
      <c r="Q33" s="680"/>
      <c r="R33" s="680"/>
      <c r="S33" s="680"/>
      <c r="T33" s="680"/>
    </row>
    <row r="34" spans="11:20" ht="41.25" customHeight="1">
      <c r="K34" s="680"/>
    </row>
  </sheetData>
  <mergeCells count="38">
    <mergeCell ref="E1:H1"/>
    <mergeCell ref="O1:T1"/>
    <mergeCell ref="B11:B14"/>
    <mergeCell ref="B27:B28"/>
    <mergeCell ref="L10:N10"/>
    <mergeCell ref="A2:C3"/>
    <mergeCell ref="L2:N3"/>
    <mergeCell ref="L14:N15"/>
    <mergeCell ref="L28:N29"/>
    <mergeCell ref="M19:M20"/>
    <mergeCell ref="M25:P25"/>
    <mergeCell ref="B19:B22"/>
    <mergeCell ref="E2:E3"/>
    <mergeCell ref="O2:P3"/>
    <mergeCell ref="B16:B17"/>
    <mergeCell ref="B6:B8"/>
    <mergeCell ref="B24:B25"/>
    <mergeCell ref="G2:H3"/>
    <mergeCell ref="I2:J3"/>
    <mergeCell ref="M6:M7"/>
    <mergeCell ref="M8:M9"/>
    <mergeCell ref="M11:P11"/>
    <mergeCell ref="R2:S3"/>
    <mergeCell ref="T2:U3"/>
    <mergeCell ref="O14:Q15"/>
    <mergeCell ref="R14:S15"/>
    <mergeCell ref="T14:U15"/>
    <mergeCell ref="O28:Q29"/>
    <mergeCell ref="R28:S29"/>
    <mergeCell ref="T28:U29"/>
    <mergeCell ref="B29:B30"/>
    <mergeCell ref="M32:Q32"/>
    <mergeCell ref="A31:F32"/>
    <mergeCell ref="G31:G32"/>
    <mergeCell ref="H31:H32"/>
    <mergeCell ref="I31:I32"/>
    <mergeCell ref="J31:J32"/>
    <mergeCell ref="M30:M31"/>
  </mergeCells>
  <phoneticPr fontId="2"/>
  <printOptions horizontalCentered="1"/>
  <pageMargins left="0.59055118110236227" right="0.39370078740157483" top="0.78740157480314965" bottom="0.39370078740157483" header="0.51181102362204722" footer="0.51181102362204722"/>
  <pageSetup paperSize="9" orientation="portrait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transitionEvaluation="1" transitionEntry="1"/>
  <dimension ref="A1:S27"/>
  <sheetViews>
    <sheetView showGridLines="0" showZeros="0" workbookViewId="0">
      <selection activeCell="I22" sqref="I22"/>
    </sheetView>
  </sheetViews>
  <sheetFormatPr defaultColWidth="10.59765625" defaultRowHeight="14.4"/>
  <cols>
    <col min="1" max="1" width="1.59765625" customWidth="1"/>
    <col min="2" max="2" width="14.5" customWidth="1"/>
    <col min="3" max="3" width="1.59765625" customWidth="1"/>
    <col min="4" max="4" width="16.69921875" customWidth="1"/>
    <col min="5" max="5" width="3.5" customWidth="1"/>
    <col min="6" max="6" width="13.8984375" customWidth="1"/>
    <col min="7" max="8" width="2.59765625" customWidth="1"/>
    <col min="9" max="9" width="12.59765625" customWidth="1"/>
    <col min="10" max="10" width="0.69921875" customWidth="1"/>
    <col min="11" max="11" width="12.59765625" customWidth="1"/>
    <col min="12" max="13" width="11.09765625" customWidth="1"/>
    <col min="14" max="14" width="2.59765625" customWidth="1"/>
    <col min="15" max="15" width="12.59765625" customWidth="1"/>
    <col min="16" max="16" width="0.69921875" customWidth="1"/>
    <col min="17" max="17" width="12.59765625" customWidth="1"/>
    <col min="18" max="18" width="11.09765625" customWidth="1"/>
    <col min="19" max="19" width="11.19921875" customWidth="1"/>
  </cols>
  <sheetData>
    <row r="1" spans="1:19" ht="40.5" customHeight="1" thickBot="1">
      <c r="A1" s="72" t="s">
        <v>83</v>
      </c>
      <c r="B1" s="1"/>
      <c r="C1" s="1"/>
      <c r="D1" s="1"/>
      <c r="E1" s="1"/>
      <c r="F1" s="1"/>
      <c r="I1" s="73"/>
      <c r="J1" s="73"/>
      <c r="K1" s="2173" t="s">
        <v>514</v>
      </c>
      <c r="L1" s="2173"/>
      <c r="M1" s="2173"/>
      <c r="N1" s="2173"/>
      <c r="O1" s="2173"/>
      <c r="P1" s="2173"/>
      <c r="Q1" s="2173"/>
      <c r="R1" s="76"/>
      <c r="S1" s="76" t="s">
        <v>84</v>
      </c>
    </row>
    <row r="2" spans="1:19" ht="28.5" customHeight="1" thickBot="1">
      <c r="A2" s="2174" t="s">
        <v>510</v>
      </c>
      <c r="B2" s="2175"/>
      <c r="C2" s="2175"/>
      <c r="D2" s="2175"/>
      <c r="E2" s="2176"/>
      <c r="F2" s="102" t="s">
        <v>25</v>
      </c>
      <c r="G2" s="187"/>
      <c r="H2" s="270"/>
      <c r="I2" s="271" t="s">
        <v>230</v>
      </c>
      <c r="J2" s="271"/>
      <c r="K2" s="140"/>
      <c r="L2" s="271" t="s">
        <v>231</v>
      </c>
      <c r="M2" s="272"/>
      <c r="N2" s="273"/>
      <c r="O2" s="271" t="s">
        <v>232</v>
      </c>
      <c r="P2" s="271"/>
      <c r="Q2" s="140"/>
      <c r="R2" s="271" t="s">
        <v>233</v>
      </c>
      <c r="S2" s="272"/>
    </row>
    <row r="3" spans="1:19" ht="28.5" customHeight="1" thickBot="1">
      <c r="A3" s="2182" t="s">
        <v>250</v>
      </c>
      <c r="B3" s="2183"/>
      <c r="C3" s="2184"/>
      <c r="D3" s="1452"/>
      <c r="E3" s="649" t="s">
        <v>375</v>
      </c>
      <c r="F3" s="275"/>
      <c r="G3" s="187"/>
      <c r="H3" s="2169" t="s">
        <v>162</v>
      </c>
      <c r="I3" s="2170"/>
      <c r="J3" s="2171"/>
      <c r="K3" s="74" t="s">
        <v>253</v>
      </c>
      <c r="L3" s="900" t="s">
        <v>515</v>
      </c>
      <c r="M3" s="901" t="s">
        <v>85</v>
      </c>
      <c r="N3" s="2169" t="s">
        <v>162</v>
      </c>
      <c r="O3" s="2170"/>
      <c r="P3" s="2171"/>
      <c r="Q3" s="74" t="s">
        <v>253</v>
      </c>
      <c r="R3" s="900" t="s">
        <v>515</v>
      </c>
      <c r="S3" s="901" t="s">
        <v>85</v>
      </c>
    </row>
    <row r="4" spans="1:19" ht="28.5" customHeight="1" thickBot="1">
      <c r="A4" s="2177" t="s">
        <v>86</v>
      </c>
      <c r="B4" s="2178"/>
      <c r="C4" s="2178"/>
      <c r="D4" s="2178"/>
      <c r="E4" s="2179"/>
      <c r="F4" s="279"/>
      <c r="G4" s="187"/>
      <c r="H4" s="297" t="s">
        <v>216</v>
      </c>
      <c r="I4" s="278" t="s">
        <v>223</v>
      </c>
      <c r="J4" s="127"/>
      <c r="K4" s="1447">
        <f>農産!M10</f>
        <v>0</v>
      </c>
      <c r="L4" s="337"/>
      <c r="M4" s="150"/>
      <c r="N4" s="277">
        <v>50</v>
      </c>
      <c r="O4" s="278" t="s">
        <v>234</v>
      </c>
      <c r="P4" s="127"/>
      <c r="Q4" s="1446">
        <f>農雑!P30</f>
        <v>0</v>
      </c>
      <c r="R4" s="341"/>
      <c r="S4" s="43"/>
    </row>
    <row r="5" spans="1:19" ht="28.5" customHeight="1" thickBot="1">
      <c r="A5" s="2185" t="s">
        <v>251</v>
      </c>
      <c r="B5" s="2172"/>
      <c r="C5" s="2186"/>
      <c r="D5" s="650"/>
      <c r="E5" s="648" t="s">
        <v>375</v>
      </c>
      <c r="F5" s="647"/>
      <c r="G5" s="187"/>
      <c r="H5" s="298" t="s">
        <v>150</v>
      </c>
      <c r="I5" s="90" t="s">
        <v>224</v>
      </c>
      <c r="J5" s="91"/>
      <c r="K5" s="653">
        <f>農産!M13</f>
        <v>0</v>
      </c>
      <c r="L5" s="338"/>
      <c r="M5" s="151"/>
      <c r="N5" s="280">
        <v>51</v>
      </c>
      <c r="O5" s="90" t="s">
        <v>235</v>
      </c>
      <c r="P5" s="91"/>
      <c r="Q5" s="1442">
        <f>肥料・農薬・種苗!P17</f>
        <v>0</v>
      </c>
      <c r="R5" s="92"/>
      <c r="S5" s="41"/>
    </row>
    <row r="6" spans="1:19" ht="28.5" customHeight="1">
      <c r="A6" s="281"/>
      <c r="B6" s="282" t="s">
        <v>87</v>
      </c>
      <c r="C6" s="283"/>
      <c r="D6" s="651"/>
      <c r="E6" s="655" t="s">
        <v>375</v>
      </c>
      <c r="F6" s="284"/>
      <c r="G6" s="187"/>
      <c r="H6" s="298" t="s">
        <v>151</v>
      </c>
      <c r="I6" s="90" t="s">
        <v>225</v>
      </c>
      <c r="J6" s="91"/>
      <c r="K6" s="653">
        <f>農産!M18</f>
        <v>0</v>
      </c>
      <c r="L6" s="338"/>
      <c r="M6" s="151"/>
      <c r="N6" s="280">
        <v>52</v>
      </c>
      <c r="O6" s="90" t="s">
        <v>236</v>
      </c>
      <c r="P6" s="91"/>
      <c r="Q6" s="1442">
        <f>肥料・農薬・種苗!P48</f>
        <v>0</v>
      </c>
      <c r="R6" s="92"/>
      <c r="S6" s="41"/>
    </row>
    <row r="7" spans="1:19" ht="28.5" customHeight="1">
      <c r="A7" s="285"/>
      <c r="B7" s="90" t="s">
        <v>88</v>
      </c>
      <c r="C7" s="144"/>
      <c r="D7" s="652"/>
      <c r="E7" s="659" t="s">
        <v>375</v>
      </c>
      <c r="F7" s="295"/>
      <c r="G7" s="187"/>
      <c r="H7" s="298" t="s">
        <v>152</v>
      </c>
      <c r="I7" s="90" t="s">
        <v>226</v>
      </c>
      <c r="J7" s="91"/>
      <c r="K7" s="653">
        <f>農産!M20</f>
        <v>0</v>
      </c>
      <c r="L7" s="338"/>
      <c r="M7" s="151"/>
      <c r="N7" s="280">
        <v>53</v>
      </c>
      <c r="O7" s="90" t="s">
        <v>237</v>
      </c>
      <c r="P7" s="91"/>
      <c r="Q7" s="1442">
        <f>'資材 '!P23</f>
        <v>0</v>
      </c>
      <c r="R7" s="92"/>
      <c r="S7" s="41"/>
    </row>
    <row r="8" spans="1:19" ht="28.5" customHeight="1">
      <c r="A8" s="285"/>
      <c r="B8" s="90" t="s">
        <v>89</v>
      </c>
      <c r="C8" s="144"/>
      <c r="D8" s="653"/>
      <c r="E8" s="656" t="s">
        <v>375</v>
      </c>
      <c r="F8" s="284"/>
      <c r="G8" s="187"/>
      <c r="H8" s="298" t="s">
        <v>153</v>
      </c>
      <c r="I8" s="90" t="s">
        <v>227</v>
      </c>
      <c r="J8" s="91"/>
      <c r="K8" s="653">
        <f>農産!M23</f>
        <v>0</v>
      </c>
      <c r="L8" s="338"/>
      <c r="M8" s="151"/>
      <c r="N8" s="280">
        <v>54</v>
      </c>
      <c r="O8" s="90" t="s">
        <v>238</v>
      </c>
      <c r="P8" s="91"/>
      <c r="Q8" s="1442">
        <f>共済!K35</f>
        <v>0</v>
      </c>
      <c r="R8" s="92"/>
      <c r="S8" s="41"/>
    </row>
    <row r="9" spans="1:19" ht="28.5" customHeight="1">
      <c r="A9" s="285"/>
      <c r="B9" s="90" t="s">
        <v>90</v>
      </c>
      <c r="C9" s="144"/>
      <c r="D9" s="653"/>
      <c r="E9" s="656" t="s">
        <v>375</v>
      </c>
      <c r="F9" s="295"/>
      <c r="G9" s="187"/>
      <c r="H9" s="298" t="s">
        <v>154</v>
      </c>
      <c r="I9" s="90" t="s">
        <v>228</v>
      </c>
      <c r="J9" s="91"/>
      <c r="K9" s="653">
        <f>農産!M32</f>
        <v>0</v>
      </c>
      <c r="L9" s="338"/>
      <c r="M9" s="151"/>
      <c r="N9" s="280">
        <v>55</v>
      </c>
      <c r="O9" s="90" t="s">
        <v>239</v>
      </c>
      <c r="P9" s="91"/>
      <c r="Q9" s="1442">
        <f>飼料!K31</f>
        <v>0</v>
      </c>
      <c r="R9" s="92"/>
      <c r="S9" s="41"/>
    </row>
    <row r="10" spans="1:19" ht="28.5" customHeight="1">
      <c r="A10" s="285"/>
      <c r="B10" s="90" t="s">
        <v>62</v>
      </c>
      <c r="C10" s="144"/>
      <c r="D10" s="653"/>
      <c r="E10" s="656" t="s">
        <v>375</v>
      </c>
      <c r="F10" s="284"/>
      <c r="G10" s="187"/>
      <c r="H10" s="298" t="s">
        <v>155</v>
      </c>
      <c r="I10" s="90" t="s">
        <v>229</v>
      </c>
      <c r="J10" s="91"/>
      <c r="K10" s="653">
        <f>農産!M36</f>
        <v>0</v>
      </c>
      <c r="L10" s="338"/>
      <c r="M10" s="151"/>
      <c r="N10" s="280">
        <v>56</v>
      </c>
      <c r="O10" s="90" t="s">
        <v>240</v>
      </c>
      <c r="P10" s="91"/>
      <c r="Q10" s="1442">
        <f>養畜!E20</f>
        <v>0</v>
      </c>
      <c r="R10" s="92"/>
      <c r="S10" s="41"/>
    </row>
    <row r="11" spans="1:19" ht="28.5" customHeight="1" thickBot="1">
      <c r="A11" s="285"/>
      <c r="B11" s="90" t="s">
        <v>63</v>
      </c>
      <c r="C11" s="144"/>
      <c r="D11" s="653"/>
      <c r="E11" s="656" t="s">
        <v>375</v>
      </c>
      <c r="F11" s="284"/>
      <c r="G11" s="187"/>
      <c r="H11" s="322">
        <v>11</v>
      </c>
      <c r="I11" s="66" t="s">
        <v>215</v>
      </c>
      <c r="J11" s="323"/>
      <c r="K11" s="1448">
        <f>農産!M42</f>
        <v>0</v>
      </c>
      <c r="L11" s="336"/>
      <c r="M11" s="306"/>
      <c r="N11" s="280">
        <v>57</v>
      </c>
      <c r="O11" s="90" t="s">
        <v>241</v>
      </c>
      <c r="P11" s="91"/>
      <c r="Q11" s="1442">
        <f>共済!K20</f>
        <v>0</v>
      </c>
      <c r="R11" s="92"/>
      <c r="S11" s="41"/>
    </row>
    <row r="12" spans="1:19" ht="28.5" customHeight="1" thickBot="1">
      <c r="A12" s="286"/>
      <c r="B12" s="198" t="s">
        <v>59</v>
      </c>
      <c r="C12" s="154"/>
      <c r="D12" s="654"/>
      <c r="E12" s="657" t="s">
        <v>375</v>
      </c>
      <c r="F12" s="284"/>
      <c r="G12" s="187"/>
      <c r="H12" s="2166" t="s">
        <v>217</v>
      </c>
      <c r="I12" s="2172"/>
      <c r="J12" s="269"/>
      <c r="K12" s="1449">
        <f>SUM(K4:K11)</f>
        <v>0</v>
      </c>
      <c r="L12" s="339"/>
      <c r="M12" s="310"/>
      <c r="N12" s="280">
        <v>58</v>
      </c>
      <c r="O12" s="90" t="s">
        <v>242</v>
      </c>
      <c r="P12" s="91"/>
      <c r="Q12" s="1442">
        <f>賃料料金!G25</f>
        <v>0</v>
      </c>
      <c r="R12" s="92"/>
      <c r="S12" s="41"/>
    </row>
    <row r="13" spans="1:19" ht="28.5" customHeight="1" thickBot="1">
      <c r="A13" s="268"/>
      <c r="B13" s="287" t="s">
        <v>37</v>
      </c>
      <c r="C13" s="288"/>
      <c r="D13" s="650">
        <f>SUM(D6:D12)</f>
        <v>0</v>
      </c>
      <c r="E13" s="658" t="s">
        <v>375</v>
      </c>
      <c r="F13" s="289"/>
      <c r="G13" s="187"/>
      <c r="H13" s="296">
        <v>10</v>
      </c>
      <c r="I13" s="177" t="s">
        <v>218</v>
      </c>
      <c r="J13" s="147"/>
      <c r="K13" s="1447">
        <f>乳牛!H11+乳牛!H20</f>
        <v>0</v>
      </c>
      <c r="L13" s="337"/>
      <c r="M13" s="179"/>
      <c r="N13" s="280">
        <v>59</v>
      </c>
      <c r="O13" s="90" t="s">
        <v>243</v>
      </c>
      <c r="P13" s="91"/>
      <c r="Q13" s="1442">
        <f>賃料料金!R25</f>
        <v>0</v>
      </c>
      <c r="R13" s="92"/>
      <c r="S13" s="41"/>
    </row>
    <row r="14" spans="1:19" ht="28.5" customHeight="1">
      <c r="A14" s="162"/>
      <c r="B14" s="187"/>
      <c r="C14" s="187"/>
      <c r="D14" s="187"/>
      <c r="E14" s="187"/>
      <c r="F14" s="187"/>
      <c r="G14" s="187"/>
      <c r="H14" s="280">
        <v>12</v>
      </c>
      <c r="I14" s="90" t="s">
        <v>219</v>
      </c>
      <c r="J14" s="91"/>
      <c r="K14" s="653">
        <f>和牛!N17</f>
        <v>0</v>
      </c>
      <c r="L14" s="338"/>
      <c r="M14" s="151"/>
      <c r="N14" s="280">
        <v>60</v>
      </c>
      <c r="O14" s="90" t="s">
        <v>244</v>
      </c>
      <c r="P14" s="91"/>
      <c r="Q14" s="1442">
        <f>租税公課!G31</f>
        <v>0</v>
      </c>
      <c r="R14" s="92"/>
      <c r="S14" s="41"/>
    </row>
    <row r="15" spans="1:19" ht="28.5" customHeight="1" thickBot="1">
      <c r="A15" s="162"/>
      <c r="B15" s="290" t="s">
        <v>91</v>
      </c>
      <c r="C15" s="187"/>
      <c r="D15" s="187"/>
      <c r="E15" s="187"/>
      <c r="F15" s="187"/>
      <c r="G15" s="187"/>
      <c r="H15" s="280">
        <v>13</v>
      </c>
      <c r="I15" s="90" t="s">
        <v>220</v>
      </c>
      <c r="J15" s="91"/>
      <c r="K15" s="653"/>
      <c r="L15" s="338"/>
      <c r="M15" s="151"/>
      <c r="N15" s="280">
        <v>61</v>
      </c>
      <c r="O15" s="90" t="s">
        <v>245</v>
      </c>
      <c r="P15" s="91"/>
      <c r="Q15" s="1442">
        <f>資金!N50</f>
        <v>0</v>
      </c>
      <c r="R15" s="92"/>
      <c r="S15" s="41"/>
    </row>
    <row r="16" spans="1:19" ht="28.5" customHeight="1" thickBot="1">
      <c r="A16" s="274"/>
      <c r="B16" s="320" t="s">
        <v>92</v>
      </c>
      <c r="C16" s="121"/>
      <c r="D16" s="2180" t="s">
        <v>512</v>
      </c>
      <c r="E16" s="2181"/>
      <c r="F16" s="102" t="s">
        <v>2</v>
      </c>
      <c r="G16" s="187"/>
      <c r="H16" s="324">
        <v>14</v>
      </c>
      <c r="I16" s="259" t="s">
        <v>303</v>
      </c>
      <c r="J16" s="260"/>
      <c r="K16" s="1450"/>
      <c r="L16" s="340"/>
      <c r="M16" s="261"/>
      <c r="N16" s="324">
        <v>62</v>
      </c>
      <c r="O16" s="259" t="s">
        <v>246</v>
      </c>
      <c r="P16" s="260"/>
      <c r="Q16" s="1443">
        <f>租税公課!R31</f>
        <v>0</v>
      </c>
      <c r="R16" s="203"/>
      <c r="S16" s="294"/>
    </row>
    <row r="17" spans="1:19" ht="28.5" customHeight="1" thickBot="1">
      <c r="A17" s="264"/>
      <c r="B17" s="321" t="s">
        <v>93</v>
      </c>
      <c r="C17" s="80"/>
      <c r="D17" s="1451">
        <f>Q25</f>
        <v>0</v>
      </c>
      <c r="E17" s="660" t="s">
        <v>373</v>
      </c>
      <c r="F17" s="661" t="s">
        <v>513</v>
      </c>
      <c r="G17" s="187"/>
      <c r="H17" s="2166" t="s">
        <v>221</v>
      </c>
      <c r="I17" s="2167"/>
      <c r="J17" s="2168"/>
      <c r="K17" s="1449">
        <f>SUM(K13:K16)</f>
        <v>0</v>
      </c>
      <c r="L17" s="339"/>
      <c r="M17" s="310"/>
      <c r="N17" s="2166" t="s">
        <v>516</v>
      </c>
      <c r="O17" s="2167"/>
      <c r="P17" s="2168"/>
      <c r="Q17" s="1446">
        <f>SUM(Q4:Q16)</f>
        <v>0</v>
      </c>
      <c r="R17" s="77"/>
      <c r="S17" s="302"/>
    </row>
    <row r="18" spans="1:19" ht="28.5" customHeight="1" thickBot="1">
      <c r="A18" s="264"/>
      <c r="B18" s="321" t="s">
        <v>511</v>
      </c>
      <c r="C18" s="80"/>
      <c r="D18" s="1595"/>
      <c r="E18" s="660" t="s">
        <v>373</v>
      </c>
      <c r="F18" s="661" t="s">
        <v>513</v>
      </c>
      <c r="G18" s="187"/>
      <c r="H18" s="2166" t="s">
        <v>176</v>
      </c>
      <c r="I18" s="2167"/>
      <c r="J18" s="2168"/>
      <c r="K18" s="1449">
        <f>K12+K17</f>
        <v>0</v>
      </c>
      <c r="L18" s="339"/>
      <c r="M18" s="310"/>
      <c r="N18" s="296">
        <v>80</v>
      </c>
      <c r="O18" s="177" t="s">
        <v>247</v>
      </c>
      <c r="P18" s="147"/>
      <c r="Q18" s="1446">
        <f>資金!L50</f>
        <v>0</v>
      </c>
      <c r="R18" s="1593"/>
      <c r="S18" s="342"/>
    </row>
    <row r="19" spans="1:19" ht="28.5" customHeight="1" thickBot="1">
      <c r="A19" s="186"/>
      <c r="B19" s="662" t="s">
        <v>918</v>
      </c>
      <c r="C19" s="34"/>
      <c r="D19" s="1596" t="s">
        <v>865</v>
      </c>
      <c r="E19" s="663" t="s">
        <v>373</v>
      </c>
      <c r="F19" s="661" t="s">
        <v>513</v>
      </c>
      <c r="G19" s="187"/>
      <c r="H19" s="326" t="s">
        <v>82</v>
      </c>
      <c r="I19" s="66" t="s">
        <v>183</v>
      </c>
      <c r="J19" s="29"/>
      <c r="K19" s="1449">
        <f>農雑!G15</f>
        <v>0</v>
      </c>
      <c r="L19" s="339"/>
      <c r="M19" s="306"/>
      <c r="N19" s="280">
        <v>81</v>
      </c>
      <c r="O19" s="90" t="s">
        <v>248</v>
      </c>
      <c r="P19" s="91"/>
      <c r="Q19" s="1442">
        <f>家計!R11</f>
        <v>0</v>
      </c>
      <c r="R19" s="1594"/>
      <c r="S19" s="343"/>
    </row>
    <row r="20" spans="1:19" ht="28.5" customHeight="1" thickBot="1">
      <c r="A20" s="664"/>
      <c r="B20" s="665"/>
      <c r="C20" s="101"/>
      <c r="D20" s="666"/>
      <c r="E20" s="666"/>
      <c r="F20" s="666"/>
      <c r="G20" s="187"/>
      <c r="H20" s="2166" t="s">
        <v>177</v>
      </c>
      <c r="I20" s="2167"/>
      <c r="J20" s="2168"/>
      <c r="K20" s="1449">
        <f>SUM(K18,K19)</f>
        <v>0</v>
      </c>
      <c r="L20" s="339"/>
      <c r="M20" s="310"/>
      <c r="N20" s="280">
        <v>82</v>
      </c>
      <c r="O20" s="90" t="s">
        <v>188</v>
      </c>
      <c r="P20" s="91"/>
      <c r="Q20" s="1442">
        <f>家計!R25</f>
        <v>0</v>
      </c>
      <c r="R20" s="1594"/>
      <c r="S20" s="343"/>
    </row>
    <row r="21" spans="1:19" ht="28.5" customHeight="1" thickBot="1">
      <c r="A21" s="2195" t="s">
        <v>873</v>
      </c>
      <c r="B21" s="2196"/>
      <c r="C21" s="2196"/>
      <c r="D21" s="1616" t="s">
        <v>874</v>
      </c>
      <c r="E21" s="2187" t="s">
        <v>875</v>
      </c>
      <c r="F21" s="2188"/>
      <c r="G21" s="187"/>
      <c r="H21" s="296">
        <v>21</v>
      </c>
      <c r="I21" s="177" t="s">
        <v>222</v>
      </c>
      <c r="J21" s="147"/>
      <c r="K21" s="1447">
        <f>農雑!G21</f>
        <v>0</v>
      </c>
      <c r="L21" s="337"/>
      <c r="M21" s="179"/>
      <c r="N21" s="324">
        <v>83</v>
      </c>
      <c r="O21" s="259" t="s">
        <v>249</v>
      </c>
      <c r="P21" s="260"/>
      <c r="Q21" s="1443">
        <f>家計!R32</f>
        <v>0</v>
      </c>
      <c r="R21" s="344"/>
      <c r="S21" s="294"/>
    </row>
    <row r="22" spans="1:19" ht="28.5" customHeight="1" thickBot="1">
      <c r="A22" s="2197"/>
      <c r="B22" s="2198"/>
      <c r="C22" s="2198"/>
      <c r="D22" s="2189"/>
      <c r="E22" s="2191"/>
      <c r="F22" s="2192"/>
      <c r="G22" s="187"/>
      <c r="H22" s="280">
        <v>22</v>
      </c>
      <c r="I22" s="90" t="s">
        <v>184</v>
      </c>
      <c r="J22" s="91"/>
      <c r="K22" s="653">
        <f>農雑!G25</f>
        <v>0</v>
      </c>
      <c r="L22" s="338"/>
      <c r="M22" s="151"/>
      <c r="N22" s="2163" t="s">
        <v>178</v>
      </c>
      <c r="O22" s="2164"/>
      <c r="P22" s="2165"/>
      <c r="Q22" s="1444">
        <f>SUM(Q18:Q21)</f>
        <v>0</v>
      </c>
      <c r="R22" s="346"/>
      <c r="S22" s="293"/>
    </row>
    <row r="23" spans="1:19" ht="28.5" customHeight="1" thickBot="1">
      <c r="A23" s="2199"/>
      <c r="B23" s="2200"/>
      <c r="C23" s="2200"/>
      <c r="D23" s="2190"/>
      <c r="E23" s="2193"/>
      <c r="F23" s="2194"/>
      <c r="G23" s="187"/>
      <c r="H23" s="324">
        <v>23</v>
      </c>
      <c r="I23" s="259" t="s">
        <v>185</v>
      </c>
      <c r="J23" s="260"/>
      <c r="K23" s="1450">
        <f>農雑!G32</f>
        <v>0</v>
      </c>
      <c r="L23" s="340"/>
      <c r="M23" s="325"/>
      <c r="N23" s="2166" t="s">
        <v>146</v>
      </c>
      <c r="O23" s="2167"/>
      <c r="P23" s="2168"/>
      <c r="Q23" s="1445">
        <f>SUM(Q17,Q22)</f>
        <v>0</v>
      </c>
      <c r="R23" s="345"/>
      <c r="S23" s="302"/>
    </row>
    <row r="24" spans="1:19" ht="28.5" customHeight="1" thickBot="1">
      <c r="A24" s="162"/>
      <c r="B24" s="1041" t="s">
        <v>94</v>
      </c>
      <c r="C24" s="187"/>
      <c r="D24" s="187"/>
      <c r="E24" s="187"/>
      <c r="F24" s="187"/>
      <c r="G24" s="187"/>
      <c r="H24" s="2161" t="s">
        <v>179</v>
      </c>
      <c r="I24" s="2162"/>
      <c r="J24" s="2162"/>
      <c r="K24" s="1449">
        <f>SUM(K21:K23)</f>
        <v>0</v>
      </c>
      <c r="L24" s="339"/>
      <c r="M24" s="310"/>
      <c r="N24" s="326" t="s">
        <v>80</v>
      </c>
      <c r="O24" s="66" t="s">
        <v>81</v>
      </c>
      <c r="P24" s="29"/>
      <c r="Q24" s="1443">
        <f>家計!G31</f>
        <v>0</v>
      </c>
      <c r="R24" s="203"/>
      <c r="S24" s="327"/>
    </row>
    <row r="25" spans="1:19" ht="28.5" customHeight="1" thickBot="1">
      <c r="A25" s="162"/>
      <c r="B25" s="1040" t="s">
        <v>95</v>
      </c>
      <c r="C25" s="187"/>
      <c r="D25" s="187"/>
      <c r="E25" s="187"/>
      <c r="F25" s="187"/>
      <c r="G25" s="187"/>
      <c r="H25" s="2166" t="s">
        <v>181</v>
      </c>
      <c r="I25" s="2167"/>
      <c r="J25" s="2168"/>
      <c r="K25" s="1449">
        <f>SUM(K20,K24)</f>
        <v>0</v>
      </c>
      <c r="L25" s="339"/>
      <c r="M25" s="310"/>
      <c r="N25" s="2166" t="s">
        <v>180</v>
      </c>
      <c r="O25" s="2167"/>
      <c r="P25" s="2168"/>
      <c r="Q25" s="1446">
        <f>SUM(Q23,Q24)</f>
        <v>0</v>
      </c>
      <c r="R25" s="77"/>
      <c r="S25" s="302"/>
    </row>
    <row r="26" spans="1:19" ht="28.5" customHeight="1" thickBot="1">
      <c r="A26" s="162"/>
      <c r="B26" s="1040" t="s">
        <v>96</v>
      </c>
      <c r="C26" s="187"/>
      <c r="D26" s="187"/>
      <c r="E26" s="187"/>
      <c r="F26" s="187"/>
      <c r="G26" s="187"/>
      <c r="H26" s="2164"/>
      <c r="I26" s="2164"/>
      <c r="J26" s="2164"/>
      <c r="K26" s="299"/>
      <c r="L26" s="300"/>
      <c r="M26" s="300"/>
      <c r="N26" s="2166" t="s">
        <v>182</v>
      </c>
      <c r="O26" s="2167"/>
      <c r="P26" s="2168"/>
      <c r="Q26" s="1445">
        <f>K25-Q25</f>
        <v>0</v>
      </c>
      <c r="R26" s="301"/>
      <c r="S26" s="302"/>
    </row>
    <row r="27" spans="1:19" ht="27" customHeight="1">
      <c r="A27" s="57"/>
      <c r="B27" s="1040" t="s">
        <v>97</v>
      </c>
      <c r="C27" s="187"/>
      <c r="D27" s="187"/>
      <c r="E27" s="187"/>
      <c r="F27" s="187"/>
      <c r="G27" s="57"/>
      <c r="H27" s="57"/>
      <c r="I27" s="57"/>
      <c r="J27" s="57"/>
      <c r="K27" s="57"/>
      <c r="L27" s="1705"/>
      <c r="M27" s="1705"/>
      <c r="N27" s="1705"/>
      <c r="O27" s="1705"/>
      <c r="P27" s="1705"/>
      <c r="Q27" s="1705"/>
      <c r="R27" s="1705"/>
      <c r="S27" s="1705"/>
    </row>
  </sheetData>
  <mergeCells count="26">
    <mergeCell ref="E21:F21"/>
    <mergeCell ref="D22:D23"/>
    <mergeCell ref="E22:F23"/>
    <mergeCell ref="A21:C21"/>
    <mergeCell ref="A22:C23"/>
    <mergeCell ref="K1:Q1"/>
    <mergeCell ref="H18:J18"/>
    <mergeCell ref="H20:J20"/>
    <mergeCell ref="A2:E2"/>
    <mergeCell ref="A4:E4"/>
    <mergeCell ref="D16:E16"/>
    <mergeCell ref="A3:C3"/>
    <mergeCell ref="A5:C5"/>
    <mergeCell ref="H24:J24"/>
    <mergeCell ref="N22:P22"/>
    <mergeCell ref="N23:P23"/>
    <mergeCell ref="H3:J3"/>
    <mergeCell ref="L27:S27"/>
    <mergeCell ref="N3:P3"/>
    <mergeCell ref="H17:J17"/>
    <mergeCell ref="H25:J25"/>
    <mergeCell ref="H26:J26"/>
    <mergeCell ref="N26:P26"/>
    <mergeCell ref="N25:P25"/>
    <mergeCell ref="N17:P17"/>
    <mergeCell ref="H12:I12"/>
  </mergeCells>
  <phoneticPr fontId="2"/>
  <printOptions horizontalCentered="1"/>
  <pageMargins left="0.39370078740157483" right="0.59055118110236227" top="0.78740157480314965" bottom="0.39370078740157483" header="0.51181102362204722" footer="0.51181102362204722"/>
  <pageSetup paperSize="8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transitionEvaluation="1" transitionEntry="1"/>
  <dimension ref="A1:G35"/>
  <sheetViews>
    <sheetView showGridLines="0" zoomScaleNormal="100" workbookViewId="0">
      <selection activeCell="E10" sqref="E10:G10"/>
    </sheetView>
  </sheetViews>
  <sheetFormatPr defaultColWidth="10.59765625" defaultRowHeight="14.4"/>
  <cols>
    <col min="1" max="1" width="1.59765625" customWidth="1"/>
    <col min="2" max="2" width="2.09765625" customWidth="1"/>
    <col min="3" max="4" width="1.59765625" customWidth="1"/>
    <col min="5" max="5" width="10.09765625" customWidth="1"/>
    <col min="6" max="6" width="40.8984375" customWidth="1"/>
    <col min="7" max="7" width="15.59765625" customWidth="1"/>
  </cols>
  <sheetData>
    <row r="1" spans="1:7" ht="30" customHeight="1">
      <c r="B1" s="1"/>
      <c r="C1" s="1"/>
      <c r="D1" s="1"/>
      <c r="E1" s="72" t="s">
        <v>98</v>
      </c>
      <c r="F1" s="1"/>
      <c r="G1" s="1"/>
    </row>
    <row r="2" spans="1:7" ht="24.9" customHeight="1" thickBot="1">
      <c r="A2" s="162"/>
      <c r="B2" s="29"/>
      <c r="C2" s="29"/>
      <c r="D2" s="29"/>
      <c r="E2" s="29"/>
      <c r="F2" s="29"/>
      <c r="G2" s="108" t="s">
        <v>99</v>
      </c>
    </row>
    <row r="3" spans="1:7" ht="24.9" customHeight="1">
      <c r="A3" s="204"/>
      <c r="B3" s="101"/>
      <c r="C3" s="119"/>
      <c r="D3" s="125"/>
      <c r="E3" s="126"/>
      <c r="F3" s="127"/>
      <c r="G3" s="128"/>
    </row>
    <row r="4" spans="1:7" ht="24.9" customHeight="1">
      <c r="A4" s="189"/>
      <c r="B4" s="30" t="s">
        <v>71</v>
      </c>
      <c r="C4" s="36"/>
      <c r="D4" s="111"/>
      <c r="E4" s="98"/>
      <c r="F4" s="91"/>
      <c r="G4" s="129"/>
    </row>
    <row r="5" spans="1:7" ht="24.9" customHeight="1">
      <c r="A5" s="189"/>
      <c r="B5" s="29"/>
      <c r="C5" s="35"/>
      <c r="D5" s="111"/>
      <c r="E5" s="98"/>
      <c r="F5" s="91"/>
      <c r="G5" s="129"/>
    </row>
    <row r="6" spans="1:7" ht="24.9" customHeight="1">
      <c r="A6" s="189"/>
      <c r="B6" s="29"/>
      <c r="C6" s="35"/>
      <c r="D6" s="111"/>
      <c r="E6" s="98"/>
      <c r="F6" s="91"/>
      <c r="G6" s="129"/>
    </row>
    <row r="7" spans="1:7" ht="24.9" customHeight="1">
      <c r="A7" s="189"/>
      <c r="B7" s="29"/>
      <c r="C7" s="35"/>
      <c r="D7" s="111"/>
      <c r="E7" s="98"/>
      <c r="F7" s="91"/>
      <c r="G7" s="129"/>
    </row>
    <row r="8" spans="1:7" ht="24.9" customHeight="1">
      <c r="A8" s="189"/>
      <c r="B8" s="30" t="s">
        <v>100</v>
      </c>
      <c r="C8" s="36"/>
      <c r="D8" s="111"/>
      <c r="E8" s="98"/>
      <c r="F8" s="91"/>
      <c r="G8" s="129"/>
    </row>
    <row r="9" spans="1:7" ht="24.9" customHeight="1">
      <c r="A9" s="195"/>
      <c r="B9" s="37"/>
      <c r="C9" s="38"/>
      <c r="D9" s="112"/>
      <c r="E9" s="130"/>
      <c r="F9" s="131"/>
      <c r="G9" s="132"/>
    </row>
    <row r="10" spans="1:7" ht="24.9" customHeight="1">
      <c r="A10" s="186"/>
      <c r="B10" s="33"/>
      <c r="C10" s="34"/>
      <c r="D10" s="110"/>
      <c r="E10" s="2201"/>
      <c r="F10" s="2201"/>
      <c r="G10" s="2202"/>
    </row>
    <row r="11" spans="1:7" ht="24.9" customHeight="1">
      <c r="A11" s="189"/>
      <c r="B11" s="30" t="s">
        <v>101</v>
      </c>
      <c r="C11" s="36"/>
      <c r="D11" s="111"/>
      <c r="E11" s="98"/>
      <c r="F11" s="91"/>
      <c r="G11" s="129"/>
    </row>
    <row r="12" spans="1:7" ht="24.9" customHeight="1">
      <c r="A12" s="189"/>
      <c r="B12" s="29"/>
      <c r="C12" s="35"/>
      <c r="D12" s="111"/>
      <c r="E12" s="98"/>
      <c r="F12" s="91"/>
      <c r="G12" s="129"/>
    </row>
    <row r="13" spans="1:7" ht="24.9" customHeight="1">
      <c r="A13" s="189"/>
      <c r="B13" s="29"/>
      <c r="C13" s="35"/>
      <c r="D13" s="111"/>
      <c r="E13" s="91"/>
      <c r="F13" s="91"/>
      <c r="G13" s="129"/>
    </row>
    <row r="14" spans="1:7" ht="24.9" customHeight="1">
      <c r="A14" s="189"/>
      <c r="B14" s="29"/>
      <c r="C14" s="35"/>
      <c r="D14" s="111"/>
      <c r="E14" s="91"/>
      <c r="F14" s="91"/>
      <c r="G14" s="129"/>
    </row>
    <row r="15" spans="1:7" ht="24.9" customHeight="1">
      <c r="A15" s="189"/>
      <c r="B15" s="30" t="s">
        <v>32</v>
      </c>
      <c r="C15" s="36"/>
      <c r="D15" s="111"/>
      <c r="E15" s="91"/>
      <c r="F15" s="91"/>
      <c r="G15" s="129"/>
    </row>
    <row r="16" spans="1:7" ht="24.9" customHeight="1" thickBot="1">
      <c r="A16" s="196"/>
      <c r="B16" s="31"/>
      <c r="C16" s="120"/>
      <c r="D16" s="134"/>
      <c r="E16" s="135"/>
      <c r="F16" s="135"/>
      <c r="G16" s="136"/>
    </row>
    <row r="17" spans="1:7" ht="24.9" customHeight="1" thickBot="1">
      <c r="A17" s="162"/>
      <c r="B17" s="29"/>
      <c r="C17" s="29"/>
      <c r="D17" s="29"/>
      <c r="E17" s="29"/>
      <c r="F17" s="29"/>
      <c r="G17" s="29"/>
    </row>
    <row r="18" spans="1:7" ht="24.9" customHeight="1">
      <c r="A18" s="274"/>
      <c r="B18" s="99"/>
      <c r="C18" s="121"/>
      <c r="D18" s="2203" t="s">
        <v>102</v>
      </c>
      <c r="E18" s="2204"/>
      <c r="F18" s="1292" t="s">
        <v>103</v>
      </c>
      <c r="G18" s="1293" t="s">
        <v>104</v>
      </c>
    </row>
    <row r="19" spans="1:7" ht="12" customHeight="1">
      <c r="A19" s="186"/>
      <c r="B19" s="33"/>
      <c r="C19" s="34"/>
      <c r="D19" s="103"/>
      <c r="E19" s="114"/>
      <c r="F19" s="115"/>
      <c r="G19" s="122"/>
    </row>
    <row r="20" spans="1:7" ht="12" customHeight="1">
      <c r="A20" s="189"/>
      <c r="B20" s="1979" t="s">
        <v>138</v>
      </c>
      <c r="C20" s="118"/>
      <c r="D20" s="104"/>
      <c r="E20" s="36"/>
      <c r="F20" s="15"/>
      <c r="G20" s="109"/>
    </row>
    <row r="21" spans="1:7" ht="12" customHeight="1">
      <c r="A21" s="189"/>
      <c r="B21" s="1979"/>
      <c r="C21" s="118"/>
      <c r="D21" s="104"/>
      <c r="E21" s="36"/>
      <c r="F21" s="15"/>
      <c r="G21" s="109"/>
    </row>
    <row r="22" spans="1:7" ht="12" customHeight="1">
      <c r="A22" s="189"/>
      <c r="B22" s="1979"/>
      <c r="C22" s="118"/>
      <c r="D22" s="104"/>
      <c r="E22" s="36"/>
      <c r="F22" s="15"/>
      <c r="G22" s="109"/>
    </row>
    <row r="23" spans="1:7" ht="12" customHeight="1">
      <c r="A23" s="189"/>
      <c r="B23" s="29"/>
      <c r="C23" s="35"/>
      <c r="D23" s="104"/>
      <c r="E23" s="36"/>
      <c r="F23" s="15"/>
      <c r="G23" s="109"/>
    </row>
    <row r="24" spans="1:7" ht="12" customHeight="1">
      <c r="A24" s="195"/>
      <c r="B24" s="37"/>
      <c r="C24" s="38"/>
      <c r="D24" s="63"/>
      <c r="E24" s="117"/>
      <c r="F24" s="14"/>
      <c r="G24" s="123"/>
    </row>
    <row r="25" spans="1:7" ht="12" customHeight="1">
      <c r="A25" s="186"/>
      <c r="B25" s="33"/>
      <c r="C25" s="34"/>
      <c r="D25" s="103"/>
      <c r="E25" s="114"/>
      <c r="F25" s="115"/>
      <c r="G25" s="122"/>
    </row>
    <row r="26" spans="1:7" ht="12" customHeight="1">
      <c r="A26" s="189"/>
      <c r="B26" s="1979" t="s">
        <v>517</v>
      </c>
      <c r="C26" s="118"/>
      <c r="D26" s="104"/>
      <c r="E26" s="36"/>
      <c r="F26" s="15"/>
      <c r="G26" s="109"/>
    </row>
    <row r="27" spans="1:7" ht="12" customHeight="1">
      <c r="A27" s="189"/>
      <c r="B27" s="1979"/>
      <c r="C27" s="118"/>
      <c r="D27" s="104"/>
      <c r="E27" s="36"/>
      <c r="F27" s="15"/>
      <c r="G27" s="109"/>
    </row>
    <row r="28" spans="1:7" ht="12" customHeight="1">
      <c r="A28" s="189"/>
      <c r="B28" s="1979"/>
      <c r="C28" s="118"/>
      <c r="D28" s="104"/>
      <c r="E28" s="36"/>
      <c r="F28" s="15"/>
      <c r="G28" s="109"/>
    </row>
    <row r="29" spans="1:7" ht="12" customHeight="1">
      <c r="A29" s="195"/>
      <c r="B29" s="37"/>
      <c r="C29" s="38"/>
      <c r="D29" s="63"/>
      <c r="E29" s="117"/>
      <c r="F29" s="14"/>
      <c r="G29" s="123"/>
    </row>
    <row r="30" spans="1:7" ht="12" customHeight="1">
      <c r="A30" s="186"/>
      <c r="B30" s="81"/>
      <c r="C30" s="114"/>
      <c r="D30" s="103"/>
      <c r="E30" s="34"/>
      <c r="F30" s="113"/>
      <c r="G30" s="105"/>
    </row>
    <row r="31" spans="1:7" ht="12" customHeight="1">
      <c r="A31" s="189"/>
      <c r="B31" s="1979" t="s">
        <v>518</v>
      </c>
      <c r="C31" s="118"/>
      <c r="D31" s="104"/>
      <c r="E31" s="35"/>
      <c r="F31" s="116"/>
      <c r="G31" s="106"/>
    </row>
    <row r="32" spans="1:7" ht="12" customHeight="1">
      <c r="A32" s="189"/>
      <c r="B32" s="1979"/>
      <c r="C32" s="118"/>
      <c r="D32" s="104"/>
      <c r="E32" s="35"/>
      <c r="F32" s="116"/>
      <c r="G32" s="106"/>
    </row>
    <row r="33" spans="1:7" ht="12" customHeight="1">
      <c r="A33" s="189"/>
      <c r="B33" s="1979"/>
      <c r="C33" s="118"/>
      <c r="D33" s="104"/>
      <c r="E33" s="35"/>
      <c r="F33" s="116"/>
      <c r="G33" s="106"/>
    </row>
    <row r="34" spans="1:7" ht="12" customHeight="1" thickBot="1">
      <c r="A34" s="196"/>
      <c r="B34" s="32"/>
      <c r="C34" s="39"/>
      <c r="D34" s="100"/>
      <c r="E34" s="120"/>
      <c r="F34" s="124"/>
      <c r="G34" s="107"/>
    </row>
    <row r="35" spans="1:7" ht="41.25" customHeight="1">
      <c r="A35" s="1705"/>
      <c r="B35" s="1705"/>
      <c r="C35" s="1705"/>
      <c r="D35" s="1705"/>
      <c r="E35" s="1705"/>
      <c r="F35" s="1705"/>
      <c r="G35" s="1705"/>
    </row>
  </sheetData>
  <mergeCells count="6">
    <mergeCell ref="E10:G10"/>
    <mergeCell ref="B20:B22"/>
    <mergeCell ref="B26:B28"/>
    <mergeCell ref="B31:B33"/>
    <mergeCell ref="A35:G35"/>
    <mergeCell ref="D18:E18"/>
  </mergeCells>
  <phoneticPr fontId="2"/>
  <printOptions horizontalCentered="1"/>
  <pageMargins left="0.59055118110236227" right="0.39370078740157483" top="0.78740157480314965" bottom="0.39370078740157483" header="0.51181102362204722" footer="0.51181102362204722"/>
  <pageSetup paperSize="9" scale="110" orientation="portrait" horizontalDpi="4294967293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96"/>
  <sheetViews>
    <sheetView zoomScale="90" zoomScaleNormal="9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P14" sqref="P14"/>
    </sheetView>
  </sheetViews>
  <sheetFormatPr defaultColWidth="9" defaultRowHeight="13.2"/>
  <cols>
    <col min="1" max="1" width="5.09765625" style="1294" customWidth="1"/>
    <col min="2" max="2" width="5.3984375" style="1294" customWidth="1"/>
    <col min="3" max="3" width="6.3984375" style="1294" customWidth="1"/>
    <col min="4" max="4" width="16" style="1294" customWidth="1"/>
    <col min="5" max="16" width="10.09765625" style="1294" customWidth="1"/>
    <col min="17" max="17" width="11.5" style="1294" customWidth="1"/>
    <col min="18" max="18" width="10.8984375" style="1294" customWidth="1"/>
    <col min="19" max="20" width="10.09765625" style="1294" customWidth="1"/>
    <col min="21" max="16384" width="9" style="1294"/>
  </cols>
  <sheetData>
    <row r="1" spans="1:20" ht="24" customHeight="1" thickBot="1">
      <c r="A1" s="1315"/>
      <c r="B1" s="2205" t="s">
        <v>746</v>
      </c>
      <c r="C1" s="2206"/>
      <c r="D1" s="1389">
        <f>表紙!C1</f>
        <v>0</v>
      </c>
      <c r="E1" s="1388" t="s">
        <v>745</v>
      </c>
      <c r="F1" s="2207">
        <f>表紙!E1</f>
        <v>0</v>
      </c>
      <c r="G1" s="2208"/>
      <c r="H1" s="2209"/>
      <c r="I1" s="1387"/>
      <c r="J1" s="2210" t="s">
        <v>919</v>
      </c>
      <c r="K1" s="2211"/>
      <c r="L1" s="2211"/>
      <c r="M1" s="2211"/>
      <c r="N1" s="2211"/>
      <c r="O1" s="2211"/>
      <c r="P1" s="2211"/>
      <c r="Q1" s="2211"/>
      <c r="R1" s="2211"/>
      <c r="S1" s="2211"/>
      <c r="T1" s="1315"/>
    </row>
    <row r="2" spans="1:20" ht="20.25" customHeight="1" thickBot="1">
      <c r="A2" s="1315"/>
      <c r="B2" s="2212" t="s">
        <v>808</v>
      </c>
      <c r="C2" s="2211"/>
      <c r="D2" s="2211"/>
      <c r="E2" s="1315"/>
      <c r="F2" s="1315"/>
      <c r="G2" s="1315"/>
      <c r="H2" s="1315"/>
      <c r="I2" s="1315"/>
      <c r="J2" s="1315"/>
      <c r="K2" s="1315"/>
      <c r="L2" s="1315"/>
      <c r="M2" s="1315"/>
      <c r="N2" s="1315"/>
      <c r="O2" s="1315"/>
      <c r="P2" s="1315"/>
      <c r="Q2" s="2213"/>
      <c r="R2" s="2213"/>
      <c r="S2" s="2213" t="s">
        <v>743</v>
      </c>
      <c r="T2" s="2213"/>
    </row>
    <row r="3" spans="1:20" ht="16.95" customHeight="1">
      <c r="A3" s="1386" t="s">
        <v>742</v>
      </c>
      <c r="B3" s="1385" t="s">
        <v>741</v>
      </c>
      <c r="C3" s="2214" t="s">
        <v>807</v>
      </c>
      <c r="D3" s="2215"/>
      <c r="E3" s="2218" t="s">
        <v>806</v>
      </c>
      <c r="F3" s="2219"/>
      <c r="G3" s="2219"/>
      <c r="H3" s="2219"/>
      <c r="I3" s="2219"/>
      <c r="J3" s="2219"/>
      <c r="K3" s="2219"/>
      <c r="L3" s="2219"/>
      <c r="M3" s="2219"/>
      <c r="N3" s="2219"/>
      <c r="O3" s="2219"/>
      <c r="P3" s="2220"/>
      <c r="Q3" s="1384"/>
      <c r="R3" s="2221" t="s">
        <v>738</v>
      </c>
      <c r="S3" s="2222"/>
      <c r="T3" s="2223"/>
    </row>
    <row r="4" spans="1:20" ht="16.95" customHeight="1">
      <c r="A4" s="1383" t="s">
        <v>737</v>
      </c>
      <c r="B4" s="1374" t="s">
        <v>805</v>
      </c>
      <c r="C4" s="2216"/>
      <c r="D4" s="2217"/>
      <c r="E4" s="1382" t="s">
        <v>735</v>
      </c>
      <c r="F4" s="1365" t="s">
        <v>734</v>
      </c>
      <c r="G4" s="1365" t="s">
        <v>733</v>
      </c>
      <c r="H4" s="1365" t="s">
        <v>732</v>
      </c>
      <c r="I4" s="1365" t="s">
        <v>731</v>
      </c>
      <c r="J4" s="1365" t="s">
        <v>730</v>
      </c>
      <c r="K4" s="1365" t="s">
        <v>729</v>
      </c>
      <c r="L4" s="1365" t="s">
        <v>728</v>
      </c>
      <c r="M4" s="1365" t="s">
        <v>727</v>
      </c>
      <c r="N4" s="1365" t="s">
        <v>726</v>
      </c>
      <c r="O4" s="1365" t="s">
        <v>725</v>
      </c>
      <c r="P4" s="1365" t="s">
        <v>724</v>
      </c>
      <c r="Q4" s="1381" t="s">
        <v>723</v>
      </c>
      <c r="R4" s="1380" t="s">
        <v>722</v>
      </c>
      <c r="S4" s="1379" t="s">
        <v>721</v>
      </c>
      <c r="T4" s="1378" t="s">
        <v>720</v>
      </c>
    </row>
    <row r="5" spans="1:20" ht="16.95" customHeight="1">
      <c r="A5" s="1376"/>
      <c r="B5" s="1419" t="s">
        <v>804</v>
      </c>
      <c r="C5" s="1424" t="s">
        <v>803</v>
      </c>
      <c r="D5" s="1440" t="s">
        <v>802</v>
      </c>
      <c r="E5" s="1439"/>
      <c r="F5" s="1438"/>
      <c r="G5" s="1438"/>
      <c r="H5" s="1438"/>
      <c r="I5" s="1438"/>
      <c r="J5" s="1438"/>
      <c r="K5" s="1438"/>
      <c r="L5" s="1438"/>
      <c r="M5" s="1438"/>
      <c r="N5" s="1438"/>
      <c r="O5" s="1438"/>
      <c r="P5" s="1438"/>
      <c r="Q5" s="1436">
        <f>SUM(E5:P5)</f>
        <v>0</v>
      </c>
      <c r="R5" s="1326">
        <f>農産!M10</f>
        <v>0</v>
      </c>
      <c r="S5" s="1306"/>
      <c r="T5" s="1301"/>
    </row>
    <row r="6" spans="1:20" ht="16.95" customHeight="1">
      <c r="A6" s="1376"/>
      <c r="B6" s="1433" t="s">
        <v>801</v>
      </c>
      <c r="C6" s="1437" t="s">
        <v>800</v>
      </c>
      <c r="D6" s="1397" t="s">
        <v>799</v>
      </c>
      <c r="E6" s="1320"/>
      <c r="F6" s="1306"/>
      <c r="G6" s="1306"/>
      <c r="H6" s="1306"/>
      <c r="I6" s="1306"/>
      <c r="J6" s="1306"/>
      <c r="K6" s="1306"/>
      <c r="L6" s="1306"/>
      <c r="M6" s="1306"/>
      <c r="N6" s="1306"/>
      <c r="O6" s="1306"/>
      <c r="P6" s="1306"/>
      <c r="Q6" s="1436">
        <f>SUM(E6:P6)</f>
        <v>0</v>
      </c>
      <c r="R6" s="1326"/>
      <c r="S6" s="1306"/>
      <c r="T6" s="1301"/>
    </row>
    <row r="7" spans="1:20" ht="16.95" customHeight="1">
      <c r="A7" s="1362"/>
      <c r="B7" s="1429"/>
      <c r="C7" s="1435"/>
      <c r="D7" s="1427" t="s">
        <v>798</v>
      </c>
      <c r="E7" s="1358"/>
      <c r="F7" s="1357"/>
      <c r="G7" s="1357"/>
      <c r="H7" s="1357"/>
      <c r="I7" s="1357"/>
      <c r="J7" s="1357"/>
      <c r="K7" s="1357"/>
      <c r="L7" s="1357"/>
      <c r="M7" s="1357"/>
      <c r="N7" s="1357"/>
      <c r="O7" s="1357"/>
      <c r="P7" s="1357"/>
      <c r="Q7" s="1353">
        <f>SUM(E7:P7)</f>
        <v>0</v>
      </c>
      <c r="R7" s="1409">
        <f>農産!M18</f>
        <v>0</v>
      </c>
      <c r="S7" s="1426"/>
      <c r="T7" s="1425"/>
    </row>
    <row r="8" spans="1:20" ht="16.95" customHeight="1">
      <c r="A8" s="1362"/>
      <c r="B8" s="1419" t="s">
        <v>797</v>
      </c>
      <c r="C8" s="1424" t="s">
        <v>796</v>
      </c>
      <c r="D8" s="1423" t="s">
        <v>795</v>
      </c>
      <c r="E8" s="1422"/>
      <c r="F8" s="1421"/>
      <c r="G8" s="1421"/>
      <c r="H8" s="1421"/>
      <c r="I8" s="1421"/>
      <c r="J8" s="1421"/>
      <c r="K8" s="1421"/>
      <c r="L8" s="1421"/>
      <c r="M8" s="1421"/>
      <c r="N8" s="1421"/>
      <c r="O8" s="1421"/>
      <c r="P8" s="1421"/>
      <c r="Q8" s="1420">
        <f>SUM(E8:P8)</f>
        <v>0</v>
      </c>
      <c r="R8" s="1417"/>
      <c r="S8" s="1421"/>
      <c r="T8" s="1420"/>
    </row>
    <row r="9" spans="1:20" ht="16.95" customHeight="1">
      <c r="A9" s="1362" t="s">
        <v>705</v>
      </c>
      <c r="B9" s="1419"/>
      <c r="C9" s="1424" t="s">
        <v>794</v>
      </c>
      <c r="D9" s="1441" t="s">
        <v>809</v>
      </c>
      <c r="E9" s="1371"/>
      <c r="F9" s="1370"/>
      <c r="G9" s="1370"/>
      <c r="H9" s="1370"/>
      <c r="I9" s="1370"/>
      <c r="J9" s="1370"/>
      <c r="K9" s="1370"/>
      <c r="L9" s="1370"/>
      <c r="M9" s="1370"/>
      <c r="N9" s="1370"/>
      <c r="O9" s="1370"/>
      <c r="P9" s="1370"/>
      <c r="Q9" s="1366">
        <f>SUM(E9:P9)</f>
        <v>0</v>
      </c>
      <c r="R9" s="1417"/>
      <c r="S9" s="1416"/>
      <c r="T9" s="1415"/>
    </row>
    <row r="10" spans="1:20" ht="16.95" customHeight="1">
      <c r="A10" s="1362"/>
      <c r="B10" s="1430"/>
      <c r="C10" s="1413"/>
      <c r="D10" s="1397" t="s">
        <v>793</v>
      </c>
      <c r="E10" s="1320">
        <f t="shared" ref="E10:T10" si="0">SUM(E7:E9)</f>
        <v>0</v>
      </c>
      <c r="F10" s="1306">
        <f t="shared" si="0"/>
        <v>0</v>
      </c>
      <c r="G10" s="1306">
        <f t="shared" si="0"/>
        <v>0</v>
      </c>
      <c r="H10" s="1306">
        <f t="shared" si="0"/>
        <v>0</v>
      </c>
      <c r="I10" s="1306">
        <f t="shared" si="0"/>
        <v>0</v>
      </c>
      <c r="J10" s="1306">
        <f t="shared" si="0"/>
        <v>0</v>
      </c>
      <c r="K10" s="1306">
        <f t="shared" si="0"/>
        <v>0</v>
      </c>
      <c r="L10" s="1306">
        <f t="shared" si="0"/>
        <v>0</v>
      </c>
      <c r="M10" s="1306">
        <f t="shared" si="0"/>
        <v>0</v>
      </c>
      <c r="N10" s="1306">
        <f t="shared" si="0"/>
        <v>0</v>
      </c>
      <c r="O10" s="1306">
        <f t="shared" si="0"/>
        <v>0</v>
      </c>
      <c r="P10" s="1306">
        <f t="shared" si="0"/>
        <v>0</v>
      </c>
      <c r="Q10" s="1301">
        <f t="shared" si="0"/>
        <v>0</v>
      </c>
      <c r="R10" s="1326">
        <f t="shared" si="0"/>
        <v>0</v>
      </c>
      <c r="S10" s="1306">
        <f t="shared" si="0"/>
        <v>0</v>
      </c>
      <c r="T10" s="1301">
        <f t="shared" si="0"/>
        <v>0</v>
      </c>
    </row>
    <row r="11" spans="1:20" ht="16.95" customHeight="1">
      <c r="A11" s="1362"/>
      <c r="B11" s="1433" t="s">
        <v>792</v>
      </c>
      <c r="C11" s="1434" t="s">
        <v>791</v>
      </c>
      <c r="D11" s="1397" t="s">
        <v>790</v>
      </c>
      <c r="E11" s="1320"/>
      <c r="F11" s="1306"/>
      <c r="G11" s="1306"/>
      <c r="H11" s="1306"/>
      <c r="I11" s="1306"/>
      <c r="J11" s="1306"/>
      <c r="K11" s="1306"/>
      <c r="L11" s="1306"/>
      <c r="M11" s="1306"/>
      <c r="N11" s="1306"/>
      <c r="O11" s="1306"/>
      <c r="P11" s="1306"/>
      <c r="Q11" s="1301">
        <f t="shared" ref="Q11:Q19" si="1">SUM(E11:P11)</f>
        <v>0</v>
      </c>
      <c r="R11" s="1326"/>
      <c r="S11" s="1306"/>
      <c r="T11" s="1301"/>
    </row>
    <row r="12" spans="1:20" ht="16.95" customHeight="1">
      <c r="A12" s="1362"/>
      <c r="B12" s="1433" t="s">
        <v>789</v>
      </c>
      <c r="C12" s="1432" t="s">
        <v>788</v>
      </c>
      <c r="D12" s="1397" t="s">
        <v>787</v>
      </c>
      <c r="E12" s="1320"/>
      <c r="F12" s="1306"/>
      <c r="G12" s="1306"/>
      <c r="H12" s="1306"/>
      <c r="I12" s="1306"/>
      <c r="J12" s="1306"/>
      <c r="K12" s="1306"/>
      <c r="L12" s="1306"/>
      <c r="M12" s="1306"/>
      <c r="N12" s="1306"/>
      <c r="O12" s="1306"/>
      <c r="P12" s="1306"/>
      <c r="Q12" s="1301">
        <f t="shared" si="1"/>
        <v>0</v>
      </c>
      <c r="R12" s="1326"/>
      <c r="S12" s="1306"/>
      <c r="T12" s="1301"/>
    </row>
    <row r="13" spans="1:20" ht="16.95" customHeight="1">
      <c r="A13" s="1362" t="s">
        <v>764</v>
      </c>
      <c r="B13" s="1429"/>
      <c r="C13" s="1428"/>
      <c r="D13" s="1427" t="s">
        <v>860</v>
      </c>
      <c r="E13" s="1358"/>
      <c r="F13" s="1357"/>
      <c r="G13" s="1357"/>
      <c r="H13" s="1357"/>
      <c r="I13" s="1357"/>
      <c r="J13" s="1357"/>
      <c r="K13" s="1357"/>
      <c r="L13" s="1357"/>
      <c r="M13" s="1357"/>
      <c r="N13" s="1357"/>
      <c r="O13" s="1357"/>
      <c r="P13" s="1357"/>
      <c r="Q13" s="1353">
        <f t="shared" si="1"/>
        <v>0</v>
      </c>
      <c r="R13" s="1591">
        <f>農産!M25</f>
        <v>0</v>
      </c>
      <c r="S13" s="1426"/>
      <c r="T13" s="1425"/>
    </row>
    <row r="14" spans="1:20" ht="16.95" customHeight="1">
      <c r="A14" s="1362"/>
      <c r="B14" s="1419"/>
      <c r="C14" s="1418"/>
      <c r="D14" s="1423" t="s">
        <v>818</v>
      </c>
      <c r="E14" s="1422"/>
      <c r="F14" s="1421"/>
      <c r="G14" s="1421"/>
      <c r="H14" s="1421"/>
      <c r="I14" s="1421"/>
      <c r="J14" s="1421"/>
      <c r="K14" s="1421"/>
      <c r="L14" s="1421"/>
      <c r="M14" s="1421"/>
      <c r="N14" s="1421"/>
      <c r="O14" s="1421"/>
      <c r="P14" s="1421"/>
      <c r="Q14" s="1420">
        <f t="shared" si="1"/>
        <v>0</v>
      </c>
      <c r="R14" s="1592">
        <f>農産!M26</f>
        <v>0</v>
      </c>
      <c r="S14" s="1421"/>
      <c r="T14" s="1420"/>
    </row>
    <row r="15" spans="1:20" ht="16.95" customHeight="1">
      <c r="A15" s="1362"/>
      <c r="B15" s="1419"/>
      <c r="C15" s="1424"/>
      <c r="D15" s="1423" t="s">
        <v>861</v>
      </c>
      <c r="E15" s="1422"/>
      <c r="F15" s="1421"/>
      <c r="G15" s="1421"/>
      <c r="H15" s="1421"/>
      <c r="I15" s="1421"/>
      <c r="J15" s="1421"/>
      <c r="K15" s="1421"/>
      <c r="L15" s="1421"/>
      <c r="M15" s="1421"/>
      <c r="N15" s="1421"/>
      <c r="O15" s="1421"/>
      <c r="P15" s="1421"/>
      <c r="Q15" s="1420">
        <f t="shared" si="1"/>
        <v>0</v>
      </c>
      <c r="R15" s="1592">
        <f>農産!M27</f>
        <v>0</v>
      </c>
      <c r="S15" s="1421"/>
      <c r="T15" s="1420"/>
    </row>
    <row r="16" spans="1:20" ht="16.95" customHeight="1">
      <c r="A16" s="1362"/>
      <c r="B16" s="1419" t="s">
        <v>786</v>
      </c>
      <c r="C16" s="1424" t="s">
        <v>785</v>
      </c>
      <c r="D16" s="1423" t="s">
        <v>862</v>
      </c>
      <c r="E16" s="1422"/>
      <c r="F16" s="1421"/>
      <c r="G16" s="1421"/>
      <c r="H16" s="1421"/>
      <c r="I16" s="1421"/>
      <c r="J16" s="1421"/>
      <c r="K16" s="1421"/>
      <c r="L16" s="1421"/>
      <c r="M16" s="1421"/>
      <c r="N16" s="1421"/>
      <c r="O16" s="1421"/>
      <c r="P16" s="1421"/>
      <c r="Q16" s="1420">
        <f t="shared" si="1"/>
        <v>0</v>
      </c>
      <c r="R16" s="1592">
        <f>農産!M28</f>
        <v>0</v>
      </c>
      <c r="S16" s="1421"/>
      <c r="T16" s="1420"/>
    </row>
    <row r="17" spans="1:20" ht="16.95" customHeight="1">
      <c r="A17" s="1362" t="s">
        <v>784</v>
      </c>
      <c r="B17" s="1419"/>
      <c r="C17" s="1418"/>
      <c r="D17" s="1423" t="s">
        <v>820</v>
      </c>
      <c r="E17" s="1422"/>
      <c r="F17" s="1421"/>
      <c r="G17" s="1421"/>
      <c r="H17" s="1421"/>
      <c r="I17" s="1421"/>
      <c r="J17" s="1421"/>
      <c r="K17" s="1421"/>
      <c r="L17" s="1421"/>
      <c r="M17" s="1421"/>
      <c r="N17" s="1421"/>
      <c r="O17" s="1421"/>
      <c r="P17" s="1421"/>
      <c r="Q17" s="1420">
        <f t="shared" si="1"/>
        <v>0</v>
      </c>
      <c r="R17" s="1592">
        <f>農産!M29</f>
        <v>0</v>
      </c>
      <c r="S17" s="1421"/>
      <c r="T17" s="1420"/>
    </row>
    <row r="18" spans="1:20" ht="16.95" customHeight="1">
      <c r="A18" s="1362"/>
      <c r="B18" s="1419"/>
      <c r="C18" s="1418"/>
      <c r="D18" s="1423" t="s">
        <v>863</v>
      </c>
      <c r="E18" s="1422"/>
      <c r="F18" s="1421"/>
      <c r="G18" s="1421"/>
      <c r="H18" s="1421"/>
      <c r="I18" s="1421"/>
      <c r="J18" s="1421"/>
      <c r="K18" s="1421"/>
      <c r="L18" s="1421"/>
      <c r="M18" s="1421"/>
      <c r="N18" s="1421"/>
      <c r="O18" s="1421"/>
      <c r="P18" s="1421"/>
      <c r="Q18" s="1420">
        <f t="shared" si="1"/>
        <v>0</v>
      </c>
      <c r="R18" s="1417"/>
      <c r="S18" s="1421"/>
      <c r="T18" s="1420"/>
    </row>
    <row r="19" spans="1:20" ht="16.95" customHeight="1">
      <c r="A19" s="1362"/>
      <c r="B19" s="1419"/>
      <c r="C19" s="1418"/>
      <c r="D19" s="1441"/>
      <c r="E19" s="1371"/>
      <c r="F19" s="1370"/>
      <c r="G19" s="1370"/>
      <c r="H19" s="1370"/>
      <c r="I19" s="1370"/>
      <c r="J19" s="1370"/>
      <c r="K19" s="1370"/>
      <c r="L19" s="1370"/>
      <c r="M19" s="1370"/>
      <c r="N19" s="1370"/>
      <c r="O19" s="1370"/>
      <c r="P19" s="1370"/>
      <c r="Q19" s="1420">
        <f t="shared" si="1"/>
        <v>0</v>
      </c>
      <c r="R19" s="1417"/>
      <c r="S19" s="1416"/>
      <c r="T19" s="1415"/>
    </row>
    <row r="20" spans="1:20" ht="16.95" customHeight="1">
      <c r="A20" s="1362"/>
      <c r="B20" s="1430"/>
      <c r="C20" s="1413"/>
      <c r="D20" s="1397" t="s">
        <v>783</v>
      </c>
      <c r="E20" s="1320">
        <f t="shared" ref="E20:T20" si="2">SUM(E13:E19)</f>
        <v>0</v>
      </c>
      <c r="F20" s="1306">
        <f t="shared" si="2"/>
        <v>0</v>
      </c>
      <c r="G20" s="1306">
        <f t="shared" si="2"/>
        <v>0</v>
      </c>
      <c r="H20" s="1306">
        <f t="shared" si="2"/>
        <v>0</v>
      </c>
      <c r="I20" s="1306">
        <f t="shared" si="2"/>
        <v>0</v>
      </c>
      <c r="J20" s="1306">
        <f t="shared" si="2"/>
        <v>0</v>
      </c>
      <c r="K20" s="1306">
        <f t="shared" si="2"/>
        <v>0</v>
      </c>
      <c r="L20" s="1306">
        <f t="shared" si="2"/>
        <v>0</v>
      </c>
      <c r="M20" s="1306">
        <f t="shared" si="2"/>
        <v>0</v>
      </c>
      <c r="N20" s="1306">
        <f t="shared" si="2"/>
        <v>0</v>
      </c>
      <c r="O20" s="1306">
        <f t="shared" si="2"/>
        <v>0</v>
      </c>
      <c r="P20" s="1306">
        <f t="shared" si="2"/>
        <v>0</v>
      </c>
      <c r="Q20" s="1306">
        <f t="shared" si="2"/>
        <v>0</v>
      </c>
      <c r="R20" s="1326">
        <f t="shared" si="2"/>
        <v>0</v>
      </c>
      <c r="S20" s="1306">
        <f t="shared" si="2"/>
        <v>0</v>
      </c>
      <c r="T20" s="1301">
        <f t="shared" si="2"/>
        <v>0</v>
      </c>
    </row>
    <row r="21" spans="1:20" ht="16.95" customHeight="1">
      <c r="A21" s="1362" t="s">
        <v>756</v>
      </c>
      <c r="B21" s="1429"/>
      <c r="C21" s="1428"/>
      <c r="D21" s="1427" t="s">
        <v>782</v>
      </c>
      <c r="E21" s="1358"/>
      <c r="F21" s="1357"/>
      <c r="G21" s="1357"/>
      <c r="H21" s="1357"/>
      <c r="I21" s="1357"/>
      <c r="J21" s="1357"/>
      <c r="K21" s="1357"/>
      <c r="L21" s="1357"/>
      <c r="M21" s="1357"/>
      <c r="N21" s="1357"/>
      <c r="O21" s="1357"/>
      <c r="P21" s="1357"/>
      <c r="Q21" s="1353">
        <f>SUM(E21:P21)</f>
        <v>0</v>
      </c>
      <c r="R21" s="1409"/>
      <c r="S21" s="1426"/>
      <c r="T21" s="1425"/>
    </row>
    <row r="22" spans="1:20" ht="16.95" customHeight="1">
      <c r="A22" s="1376"/>
      <c r="B22" s="1419" t="s">
        <v>781</v>
      </c>
      <c r="C22" s="1431" t="s">
        <v>780</v>
      </c>
      <c r="D22" s="1423" t="s">
        <v>779</v>
      </c>
      <c r="E22" s="1422"/>
      <c r="F22" s="1421"/>
      <c r="G22" s="1421"/>
      <c r="H22" s="1421"/>
      <c r="I22" s="1421"/>
      <c r="J22" s="1421"/>
      <c r="K22" s="1421"/>
      <c r="L22" s="1421"/>
      <c r="M22" s="1421"/>
      <c r="N22" s="1421"/>
      <c r="O22" s="1421"/>
      <c r="P22" s="1421"/>
      <c r="Q22" s="1420">
        <f>SUM(E22:P22)</f>
        <v>0</v>
      </c>
      <c r="R22" s="1417"/>
      <c r="S22" s="1421"/>
      <c r="T22" s="1420"/>
    </row>
    <row r="23" spans="1:20" ht="16.95" customHeight="1">
      <c r="A23" s="1376"/>
      <c r="B23" s="1419"/>
      <c r="C23" s="1431" t="s">
        <v>778</v>
      </c>
      <c r="D23" s="1441" t="s">
        <v>810</v>
      </c>
      <c r="E23" s="1371"/>
      <c r="F23" s="1370"/>
      <c r="G23" s="1370"/>
      <c r="H23" s="1370"/>
      <c r="I23" s="1370"/>
      <c r="J23" s="1370"/>
      <c r="K23" s="1370"/>
      <c r="L23" s="1370"/>
      <c r="M23" s="1370"/>
      <c r="N23" s="1370"/>
      <c r="O23" s="1370"/>
      <c r="P23" s="1370"/>
      <c r="Q23" s="1366">
        <f>SUM(E23:P23)</f>
        <v>0</v>
      </c>
      <c r="R23" s="1417"/>
      <c r="S23" s="1416"/>
      <c r="T23" s="1415"/>
    </row>
    <row r="24" spans="1:20" ht="16.95" customHeight="1">
      <c r="A24" s="1376"/>
      <c r="B24" s="1430"/>
      <c r="C24" s="1413"/>
      <c r="D24" s="1397" t="s">
        <v>777</v>
      </c>
      <c r="E24" s="1320">
        <f t="shared" ref="E24:T24" si="3">SUM(E21:E23)</f>
        <v>0</v>
      </c>
      <c r="F24" s="1306">
        <f t="shared" si="3"/>
        <v>0</v>
      </c>
      <c r="G24" s="1306">
        <f t="shared" si="3"/>
        <v>0</v>
      </c>
      <c r="H24" s="1306">
        <f t="shared" si="3"/>
        <v>0</v>
      </c>
      <c r="I24" s="1306">
        <f t="shared" si="3"/>
        <v>0</v>
      </c>
      <c r="J24" s="1306">
        <f t="shared" si="3"/>
        <v>0</v>
      </c>
      <c r="K24" s="1306">
        <f t="shared" si="3"/>
        <v>0</v>
      </c>
      <c r="L24" s="1306">
        <f t="shared" si="3"/>
        <v>0</v>
      </c>
      <c r="M24" s="1306">
        <f t="shared" si="3"/>
        <v>0</v>
      </c>
      <c r="N24" s="1306">
        <f t="shared" si="3"/>
        <v>0</v>
      </c>
      <c r="O24" s="1306">
        <f t="shared" si="3"/>
        <v>0</v>
      </c>
      <c r="P24" s="1306">
        <f t="shared" si="3"/>
        <v>0</v>
      </c>
      <c r="Q24" s="1306">
        <f t="shared" si="3"/>
        <v>0</v>
      </c>
      <c r="R24" s="1326">
        <f t="shared" si="3"/>
        <v>0</v>
      </c>
      <c r="S24" s="1306">
        <f t="shared" si="3"/>
        <v>0</v>
      </c>
      <c r="T24" s="1301">
        <f t="shared" si="3"/>
        <v>0</v>
      </c>
    </row>
    <row r="25" spans="1:20" ht="16.95" customHeight="1">
      <c r="A25" s="1376"/>
      <c r="B25" s="1429"/>
      <c r="C25" s="1428"/>
      <c r="D25" s="1427" t="s">
        <v>776</v>
      </c>
      <c r="E25" s="1358"/>
      <c r="F25" s="1357"/>
      <c r="G25" s="1357"/>
      <c r="H25" s="1357"/>
      <c r="I25" s="1357"/>
      <c r="J25" s="1357"/>
      <c r="K25" s="1357"/>
      <c r="L25" s="1357"/>
      <c r="M25" s="1357"/>
      <c r="N25" s="1357"/>
      <c r="O25" s="1357"/>
      <c r="P25" s="1357"/>
      <c r="Q25" s="1353">
        <f>SUM(E25:P25)</f>
        <v>0</v>
      </c>
      <c r="R25" s="1409"/>
      <c r="S25" s="1426"/>
      <c r="T25" s="1425"/>
    </row>
    <row r="26" spans="1:20" ht="16.95" customHeight="1">
      <c r="A26" s="1376"/>
      <c r="B26" s="1419"/>
      <c r="C26" s="1424"/>
      <c r="D26" s="1423" t="s">
        <v>811</v>
      </c>
      <c r="E26" s="1422"/>
      <c r="F26" s="1421"/>
      <c r="G26" s="1421"/>
      <c r="H26" s="1421"/>
      <c r="I26" s="1421"/>
      <c r="J26" s="1421"/>
      <c r="K26" s="1421"/>
      <c r="L26" s="1421"/>
      <c r="M26" s="1421"/>
      <c r="N26" s="1421"/>
      <c r="O26" s="1421"/>
      <c r="P26" s="1421"/>
      <c r="Q26" s="1420">
        <f>SUM(E26:P26)</f>
        <v>0</v>
      </c>
      <c r="R26" s="1417"/>
      <c r="S26" s="1421"/>
      <c r="T26" s="1420"/>
    </row>
    <row r="27" spans="1:20" ht="16.95" customHeight="1">
      <c r="A27" s="1376"/>
      <c r="B27" s="1419" t="s">
        <v>775</v>
      </c>
      <c r="C27" s="1424" t="s">
        <v>774</v>
      </c>
      <c r="D27" s="1423" t="s">
        <v>812</v>
      </c>
      <c r="E27" s="1422"/>
      <c r="F27" s="1421"/>
      <c r="G27" s="1421"/>
      <c r="H27" s="1421"/>
      <c r="I27" s="1421"/>
      <c r="J27" s="1421"/>
      <c r="K27" s="1421"/>
      <c r="L27" s="1421"/>
      <c r="M27" s="1421"/>
      <c r="N27" s="1421"/>
      <c r="O27" s="1421"/>
      <c r="P27" s="1421"/>
      <c r="Q27" s="1420">
        <f>SUM(E27:P27)</f>
        <v>0</v>
      </c>
      <c r="R27" s="1417"/>
      <c r="S27" s="1421"/>
      <c r="T27" s="1420"/>
    </row>
    <row r="28" spans="1:20" ht="16.95" customHeight="1">
      <c r="A28" s="1376"/>
      <c r="B28" s="1419"/>
      <c r="C28" s="1418"/>
      <c r="D28" s="1423" t="s">
        <v>813</v>
      </c>
      <c r="E28" s="1422"/>
      <c r="F28" s="1421"/>
      <c r="G28" s="1421"/>
      <c r="H28" s="1421"/>
      <c r="I28" s="1421"/>
      <c r="J28" s="1421"/>
      <c r="K28" s="1421"/>
      <c r="L28" s="1421"/>
      <c r="M28" s="1421"/>
      <c r="N28" s="1421"/>
      <c r="O28" s="1421"/>
      <c r="P28" s="1421"/>
      <c r="Q28" s="1420">
        <f>SUM(E28:P28)</f>
        <v>0</v>
      </c>
      <c r="R28" s="1417"/>
      <c r="S28" s="1421"/>
      <c r="T28" s="1420"/>
    </row>
    <row r="29" spans="1:20" ht="16.95" customHeight="1">
      <c r="A29" s="1376"/>
      <c r="B29" s="1419"/>
      <c r="C29" s="1418"/>
      <c r="D29" s="1441" t="s">
        <v>814</v>
      </c>
      <c r="E29" s="1371"/>
      <c r="F29" s="1370"/>
      <c r="G29" s="1370"/>
      <c r="H29" s="1370"/>
      <c r="I29" s="1370"/>
      <c r="J29" s="1370"/>
      <c r="K29" s="1370"/>
      <c r="L29" s="1370"/>
      <c r="M29" s="1370"/>
      <c r="N29" s="1370"/>
      <c r="O29" s="1370"/>
      <c r="P29" s="1370"/>
      <c r="Q29" s="1408">
        <f>SUM(E29:P29)</f>
        <v>0</v>
      </c>
      <c r="R29" s="1417"/>
      <c r="S29" s="1416"/>
      <c r="T29" s="1415"/>
    </row>
    <row r="30" spans="1:20" ht="16.95" customHeight="1">
      <c r="A30" s="1376"/>
      <c r="B30" s="1414"/>
      <c r="C30" s="1413"/>
      <c r="D30" s="1397" t="s">
        <v>773</v>
      </c>
      <c r="E30" s="1320">
        <f t="shared" ref="E30:T30" si="4">SUM(E25:E29)</f>
        <v>0</v>
      </c>
      <c r="F30" s="1306">
        <f t="shared" si="4"/>
        <v>0</v>
      </c>
      <c r="G30" s="1306">
        <f t="shared" si="4"/>
        <v>0</v>
      </c>
      <c r="H30" s="1306">
        <f t="shared" si="4"/>
        <v>0</v>
      </c>
      <c r="I30" s="1306">
        <f t="shared" si="4"/>
        <v>0</v>
      </c>
      <c r="J30" s="1306">
        <f t="shared" si="4"/>
        <v>0</v>
      </c>
      <c r="K30" s="1306">
        <f t="shared" si="4"/>
        <v>0</v>
      </c>
      <c r="L30" s="1306">
        <f t="shared" si="4"/>
        <v>0</v>
      </c>
      <c r="M30" s="1306">
        <f t="shared" si="4"/>
        <v>0</v>
      </c>
      <c r="N30" s="1306">
        <f t="shared" si="4"/>
        <v>0</v>
      </c>
      <c r="O30" s="1306">
        <f t="shared" si="4"/>
        <v>0</v>
      </c>
      <c r="P30" s="1306">
        <f t="shared" si="4"/>
        <v>0</v>
      </c>
      <c r="Q30" s="1301">
        <f t="shared" si="4"/>
        <v>0</v>
      </c>
      <c r="R30" s="1326">
        <f t="shared" si="4"/>
        <v>0</v>
      </c>
      <c r="S30" s="1306">
        <f t="shared" si="4"/>
        <v>0</v>
      </c>
      <c r="T30" s="1301">
        <f t="shared" si="4"/>
        <v>0</v>
      </c>
    </row>
    <row r="31" spans="1:20" ht="16.95" customHeight="1" thickBot="1">
      <c r="A31" s="1376"/>
      <c r="B31" s="2224" t="s">
        <v>772</v>
      </c>
      <c r="C31" s="2225"/>
      <c r="D31" s="2225"/>
      <c r="E31" s="1412">
        <f t="shared" ref="E31:T31" si="5">E5+E6+E10+E11+E12+E20+E24+E30</f>
        <v>0</v>
      </c>
      <c r="F31" s="1299">
        <f t="shared" si="5"/>
        <v>0</v>
      </c>
      <c r="G31" s="1299">
        <f t="shared" si="5"/>
        <v>0</v>
      </c>
      <c r="H31" s="1299">
        <f t="shared" si="5"/>
        <v>0</v>
      </c>
      <c r="I31" s="1299">
        <f t="shared" si="5"/>
        <v>0</v>
      </c>
      <c r="J31" s="1299">
        <f t="shared" si="5"/>
        <v>0</v>
      </c>
      <c r="K31" s="1299">
        <f t="shared" si="5"/>
        <v>0</v>
      </c>
      <c r="L31" s="1299">
        <f t="shared" si="5"/>
        <v>0</v>
      </c>
      <c r="M31" s="1299">
        <f t="shared" si="5"/>
        <v>0</v>
      </c>
      <c r="N31" s="1299">
        <f t="shared" si="5"/>
        <v>0</v>
      </c>
      <c r="O31" s="1299">
        <f t="shared" si="5"/>
        <v>0</v>
      </c>
      <c r="P31" s="1299">
        <f t="shared" si="5"/>
        <v>0</v>
      </c>
      <c r="Q31" s="1354">
        <f t="shared" si="5"/>
        <v>0</v>
      </c>
      <c r="R31" s="1324">
        <f t="shared" si="5"/>
        <v>0</v>
      </c>
      <c r="S31" s="1299">
        <f t="shared" si="5"/>
        <v>0</v>
      </c>
      <c r="T31" s="1295">
        <f t="shared" si="5"/>
        <v>0</v>
      </c>
    </row>
    <row r="32" spans="1:20" ht="16.95" customHeight="1">
      <c r="A32" s="1411"/>
      <c r="B32" s="1410" t="s">
        <v>771</v>
      </c>
      <c r="C32" s="1402"/>
      <c r="D32" s="1401" t="s">
        <v>770</v>
      </c>
      <c r="E32" s="1322"/>
      <c r="F32" s="1313"/>
      <c r="G32" s="1313"/>
      <c r="H32" s="1313"/>
      <c r="I32" s="1313"/>
      <c r="J32" s="1313"/>
      <c r="K32" s="1313"/>
      <c r="L32" s="1313"/>
      <c r="M32" s="1313"/>
      <c r="N32" s="1313"/>
      <c r="O32" s="1313"/>
      <c r="P32" s="1313"/>
      <c r="Q32" s="1308">
        <f>SUM(E32:P32)</f>
        <v>0</v>
      </c>
      <c r="R32" s="1409" t="s">
        <v>769</v>
      </c>
      <c r="S32" s="1350"/>
      <c r="T32" s="1408"/>
    </row>
    <row r="33" spans="1:20" ht="16.95" customHeight="1">
      <c r="A33" s="1362" t="s">
        <v>768</v>
      </c>
      <c r="B33" s="1407" t="s">
        <v>767</v>
      </c>
      <c r="C33" s="1398"/>
      <c r="D33" s="1397" t="s">
        <v>766</v>
      </c>
      <c r="E33" s="1320"/>
      <c r="F33" s="1306"/>
      <c r="G33" s="1306"/>
      <c r="H33" s="1306"/>
      <c r="I33" s="1306"/>
      <c r="J33" s="1306"/>
      <c r="K33" s="1306"/>
      <c r="L33" s="1306"/>
      <c r="M33" s="1306"/>
      <c r="N33" s="1306"/>
      <c r="O33" s="1306"/>
      <c r="P33" s="1306"/>
      <c r="Q33" s="1301">
        <f>SUM(E33:P33)</f>
        <v>0</v>
      </c>
      <c r="R33" s="1326" t="s">
        <v>765</v>
      </c>
      <c r="S33" s="1306"/>
      <c r="T33" s="1301"/>
    </row>
    <row r="34" spans="1:20" ht="16.95" customHeight="1">
      <c r="A34" s="1362" t="s">
        <v>764</v>
      </c>
      <c r="B34" s="1407" t="s">
        <v>763</v>
      </c>
      <c r="C34" s="1398"/>
      <c r="D34" s="1397" t="s">
        <v>762</v>
      </c>
      <c r="E34" s="1320"/>
      <c r="F34" s="1306"/>
      <c r="G34" s="1306"/>
      <c r="H34" s="1306"/>
      <c r="I34" s="1306"/>
      <c r="J34" s="1306"/>
      <c r="K34" s="1306"/>
      <c r="L34" s="1306"/>
      <c r="M34" s="1306"/>
      <c r="N34" s="1306"/>
      <c r="O34" s="1306"/>
      <c r="P34" s="1306"/>
      <c r="Q34" s="1301">
        <f>SUM(E34:P34)</f>
        <v>0</v>
      </c>
      <c r="R34" s="1326" t="s">
        <v>761</v>
      </c>
      <c r="S34" s="1306"/>
      <c r="T34" s="1301"/>
    </row>
    <row r="35" spans="1:20" ht="16.95" customHeight="1">
      <c r="A35" s="1362" t="s">
        <v>760</v>
      </c>
      <c r="B35" s="1407" t="s">
        <v>759</v>
      </c>
      <c r="C35" s="1398"/>
      <c r="D35" s="1397" t="s">
        <v>758</v>
      </c>
      <c r="E35" s="1320"/>
      <c r="F35" s="1306"/>
      <c r="G35" s="1306"/>
      <c r="H35" s="1306"/>
      <c r="I35" s="1306"/>
      <c r="J35" s="1306"/>
      <c r="K35" s="1306"/>
      <c r="L35" s="1306"/>
      <c r="M35" s="1306"/>
      <c r="N35" s="1306"/>
      <c r="O35" s="1306"/>
      <c r="P35" s="1306"/>
      <c r="Q35" s="1301">
        <f>SUM(E35:P35)</f>
        <v>0</v>
      </c>
      <c r="R35" s="1326" t="s">
        <v>757</v>
      </c>
      <c r="S35" s="1306"/>
      <c r="T35" s="1301"/>
    </row>
    <row r="36" spans="1:20" ht="16.95" customHeight="1" thickBot="1">
      <c r="A36" s="1352" t="s">
        <v>756</v>
      </c>
      <c r="B36" s="2226" t="s">
        <v>755</v>
      </c>
      <c r="C36" s="2227"/>
      <c r="D36" s="2227"/>
      <c r="E36" s="1318">
        <f t="shared" ref="E36:T36" si="6">SUM(E32:E35)</f>
        <v>0</v>
      </c>
      <c r="F36" s="1299">
        <f t="shared" si="6"/>
        <v>0</v>
      </c>
      <c r="G36" s="1299">
        <f t="shared" si="6"/>
        <v>0</v>
      </c>
      <c r="H36" s="1299">
        <f t="shared" si="6"/>
        <v>0</v>
      </c>
      <c r="I36" s="1299">
        <f t="shared" si="6"/>
        <v>0</v>
      </c>
      <c r="J36" s="1299">
        <f t="shared" si="6"/>
        <v>0</v>
      </c>
      <c r="K36" s="1299">
        <f t="shared" si="6"/>
        <v>0</v>
      </c>
      <c r="L36" s="1299">
        <f t="shared" si="6"/>
        <v>0</v>
      </c>
      <c r="M36" s="1299">
        <f t="shared" si="6"/>
        <v>0</v>
      </c>
      <c r="N36" s="1299">
        <f t="shared" si="6"/>
        <v>0</v>
      </c>
      <c r="O36" s="1299">
        <f t="shared" si="6"/>
        <v>0</v>
      </c>
      <c r="P36" s="1299">
        <f t="shared" si="6"/>
        <v>0</v>
      </c>
      <c r="Q36" s="1299">
        <f t="shared" si="6"/>
        <v>0</v>
      </c>
      <c r="R36" s="1355">
        <f t="shared" si="6"/>
        <v>0</v>
      </c>
      <c r="S36" s="1357">
        <f t="shared" si="6"/>
        <v>0</v>
      </c>
      <c r="T36" s="1353">
        <f t="shared" si="6"/>
        <v>0</v>
      </c>
    </row>
    <row r="37" spans="1:20" ht="16.95" customHeight="1" thickBot="1">
      <c r="A37" s="2228" t="s">
        <v>754</v>
      </c>
      <c r="B37" s="2229"/>
      <c r="C37" s="2229"/>
      <c r="D37" s="2229"/>
      <c r="E37" s="1351">
        <f t="shared" ref="E37:T37" si="7">E31+E36</f>
        <v>0</v>
      </c>
      <c r="F37" s="1350">
        <f t="shared" si="7"/>
        <v>0</v>
      </c>
      <c r="G37" s="1350">
        <f t="shared" si="7"/>
        <v>0</v>
      </c>
      <c r="H37" s="1350">
        <f t="shared" si="7"/>
        <v>0</v>
      </c>
      <c r="I37" s="1350">
        <f t="shared" si="7"/>
        <v>0</v>
      </c>
      <c r="J37" s="1350">
        <f t="shared" si="7"/>
        <v>0</v>
      </c>
      <c r="K37" s="1350">
        <f t="shared" si="7"/>
        <v>0</v>
      </c>
      <c r="L37" s="1350">
        <f t="shared" si="7"/>
        <v>0</v>
      </c>
      <c r="M37" s="1350">
        <f t="shared" si="7"/>
        <v>0</v>
      </c>
      <c r="N37" s="1350">
        <f t="shared" si="7"/>
        <v>0</v>
      </c>
      <c r="O37" s="1350">
        <f t="shared" si="7"/>
        <v>0</v>
      </c>
      <c r="P37" s="1350">
        <f t="shared" si="7"/>
        <v>0</v>
      </c>
      <c r="Q37" s="1350">
        <f t="shared" si="7"/>
        <v>0</v>
      </c>
      <c r="R37" s="1341">
        <f t="shared" si="7"/>
        <v>0</v>
      </c>
      <c r="S37" s="1334">
        <f t="shared" si="7"/>
        <v>0</v>
      </c>
      <c r="T37" s="1330">
        <f t="shared" si="7"/>
        <v>0</v>
      </c>
    </row>
    <row r="38" spans="1:20" ht="16.95" customHeight="1" thickBot="1">
      <c r="A38" s="1348"/>
      <c r="B38" s="1406">
        <v>20</v>
      </c>
      <c r="C38" s="1345"/>
      <c r="D38" s="1405" t="s">
        <v>753</v>
      </c>
      <c r="E38" s="1335"/>
      <c r="F38" s="1334"/>
      <c r="G38" s="1334"/>
      <c r="H38" s="1334"/>
      <c r="I38" s="1334"/>
      <c r="J38" s="1334"/>
      <c r="K38" s="1334"/>
      <c r="L38" s="1334"/>
      <c r="M38" s="1334"/>
      <c r="N38" s="1334"/>
      <c r="O38" s="1334"/>
      <c r="P38" s="1334"/>
      <c r="Q38" s="1330">
        <f>SUM(E38:P38)</f>
        <v>0</v>
      </c>
      <c r="R38" s="1341">
        <f>ｸﾐｶﾝ!K19</f>
        <v>0</v>
      </c>
      <c r="S38" s="1334"/>
      <c r="T38" s="1330"/>
    </row>
    <row r="39" spans="1:20" ht="16.95" customHeight="1" thickBot="1">
      <c r="A39" s="2228" t="s">
        <v>752</v>
      </c>
      <c r="B39" s="2229"/>
      <c r="C39" s="2229"/>
      <c r="D39" s="2229"/>
      <c r="E39" s="1351">
        <f t="shared" ref="E39:T39" si="8">E37+E38</f>
        <v>0</v>
      </c>
      <c r="F39" s="1350">
        <f t="shared" si="8"/>
        <v>0</v>
      </c>
      <c r="G39" s="1350">
        <f t="shared" si="8"/>
        <v>0</v>
      </c>
      <c r="H39" s="1350">
        <f t="shared" si="8"/>
        <v>0</v>
      </c>
      <c r="I39" s="1350">
        <f t="shared" si="8"/>
        <v>0</v>
      </c>
      <c r="J39" s="1350">
        <f t="shared" si="8"/>
        <v>0</v>
      </c>
      <c r="K39" s="1350">
        <f t="shared" si="8"/>
        <v>0</v>
      </c>
      <c r="L39" s="1350">
        <f t="shared" si="8"/>
        <v>0</v>
      </c>
      <c r="M39" s="1350">
        <f t="shared" si="8"/>
        <v>0</v>
      </c>
      <c r="N39" s="1350">
        <f t="shared" si="8"/>
        <v>0</v>
      </c>
      <c r="O39" s="1350">
        <f t="shared" si="8"/>
        <v>0</v>
      </c>
      <c r="P39" s="1350">
        <f t="shared" si="8"/>
        <v>0</v>
      </c>
      <c r="Q39" s="1350">
        <f t="shared" si="8"/>
        <v>0</v>
      </c>
      <c r="R39" s="1341">
        <f t="shared" si="8"/>
        <v>0</v>
      </c>
      <c r="S39" s="1334">
        <f t="shared" si="8"/>
        <v>0</v>
      </c>
      <c r="T39" s="1330">
        <f t="shared" si="8"/>
        <v>0</v>
      </c>
    </row>
    <row r="40" spans="1:20" ht="16.95" customHeight="1">
      <c r="A40" s="1404"/>
      <c r="B40" s="1403">
        <v>21</v>
      </c>
      <c r="C40" s="1402"/>
      <c r="D40" s="1401" t="s">
        <v>751</v>
      </c>
      <c r="E40" s="1322"/>
      <c r="F40" s="1313"/>
      <c r="G40" s="1313"/>
      <c r="H40" s="1313"/>
      <c r="I40" s="1313"/>
      <c r="J40" s="1313"/>
      <c r="K40" s="1313"/>
      <c r="L40" s="1313"/>
      <c r="M40" s="1313"/>
      <c r="N40" s="1313"/>
      <c r="O40" s="1313"/>
      <c r="P40" s="1313"/>
      <c r="Q40" s="1308">
        <f>SUM(E40:P40)</f>
        <v>0</v>
      </c>
      <c r="R40" s="1368">
        <f>ｸﾐｶﾝ!K21</f>
        <v>0</v>
      </c>
      <c r="S40" s="1370"/>
      <c r="T40" s="1366"/>
    </row>
    <row r="41" spans="1:20" ht="16.95" customHeight="1">
      <c r="A41" s="1400"/>
      <c r="B41" s="1399">
        <v>22</v>
      </c>
      <c r="C41" s="1398"/>
      <c r="D41" s="1397" t="s">
        <v>750</v>
      </c>
      <c r="E41" s="1320"/>
      <c r="F41" s="1306"/>
      <c r="G41" s="1306"/>
      <c r="H41" s="1306"/>
      <c r="I41" s="1306"/>
      <c r="J41" s="1306"/>
      <c r="K41" s="1306"/>
      <c r="L41" s="1306"/>
      <c r="M41" s="1306"/>
      <c r="N41" s="1306"/>
      <c r="O41" s="1306"/>
      <c r="P41" s="1306"/>
      <c r="Q41" s="1301">
        <f>SUM(E41:P41)</f>
        <v>0</v>
      </c>
      <c r="R41" s="1326"/>
      <c r="S41" s="1306"/>
      <c r="T41" s="1301"/>
    </row>
    <row r="42" spans="1:20" ht="16.95" customHeight="1" thickBot="1">
      <c r="A42" s="1396"/>
      <c r="B42" s="1395">
        <v>23</v>
      </c>
      <c r="C42" s="1394"/>
      <c r="D42" s="1393" t="s">
        <v>749</v>
      </c>
      <c r="E42" s="1318"/>
      <c r="F42" s="1299"/>
      <c r="G42" s="1299"/>
      <c r="H42" s="1299"/>
      <c r="I42" s="1299"/>
      <c r="J42" s="1299"/>
      <c r="K42" s="1299"/>
      <c r="L42" s="1299"/>
      <c r="M42" s="1299"/>
      <c r="N42" s="1299"/>
      <c r="O42" s="1299"/>
      <c r="P42" s="1299"/>
      <c r="Q42" s="1353">
        <f>SUM(E42:P42)</f>
        <v>0</v>
      </c>
      <c r="R42" s="1355">
        <f>ｸﾐｶﾝ!K23</f>
        <v>0</v>
      </c>
      <c r="S42" s="1357"/>
      <c r="T42" s="1353"/>
    </row>
    <row r="43" spans="1:20" ht="16.95" customHeight="1" thickBot="1">
      <c r="A43" s="2228" t="s">
        <v>748</v>
      </c>
      <c r="B43" s="2229"/>
      <c r="C43" s="2229"/>
      <c r="D43" s="2229"/>
      <c r="E43" s="1351">
        <f t="shared" ref="E43:T43" si="9">SUM(E40:E42)</f>
        <v>0</v>
      </c>
      <c r="F43" s="1350">
        <f t="shared" si="9"/>
        <v>0</v>
      </c>
      <c r="G43" s="1350">
        <f t="shared" si="9"/>
        <v>0</v>
      </c>
      <c r="H43" s="1350">
        <f t="shared" si="9"/>
        <v>0</v>
      </c>
      <c r="I43" s="1350">
        <f t="shared" si="9"/>
        <v>0</v>
      </c>
      <c r="J43" s="1350">
        <f t="shared" si="9"/>
        <v>0</v>
      </c>
      <c r="K43" s="1350">
        <f t="shared" si="9"/>
        <v>0</v>
      </c>
      <c r="L43" s="1350">
        <f t="shared" si="9"/>
        <v>0</v>
      </c>
      <c r="M43" s="1350">
        <f t="shared" si="9"/>
        <v>0</v>
      </c>
      <c r="N43" s="1350">
        <f t="shared" si="9"/>
        <v>0</v>
      </c>
      <c r="O43" s="1350">
        <f t="shared" si="9"/>
        <v>0</v>
      </c>
      <c r="P43" s="1350">
        <f t="shared" si="9"/>
        <v>0</v>
      </c>
      <c r="Q43" s="1330">
        <f t="shared" si="9"/>
        <v>0</v>
      </c>
      <c r="R43" s="1341">
        <f t="shared" si="9"/>
        <v>0</v>
      </c>
      <c r="S43" s="1334">
        <f t="shared" si="9"/>
        <v>0</v>
      </c>
      <c r="T43" s="1330">
        <f t="shared" si="9"/>
        <v>0</v>
      </c>
    </row>
    <row r="44" spans="1:20" ht="22.5" customHeight="1" thickBot="1">
      <c r="A44" s="2230" t="s">
        <v>747</v>
      </c>
      <c r="B44" s="2231"/>
      <c r="C44" s="2231"/>
      <c r="D44" s="2232"/>
      <c r="E44" s="1335">
        <f t="shared" ref="E44:T44" si="10">E39+E43</f>
        <v>0</v>
      </c>
      <c r="F44" s="1334">
        <f t="shared" si="10"/>
        <v>0</v>
      </c>
      <c r="G44" s="1334">
        <f t="shared" si="10"/>
        <v>0</v>
      </c>
      <c r="H44" s="1334">
        <f t="shared" si="10"/>
        <v>0</v>
      </c>
      <c r="I44" s="1334">
        <f t="shared" si="10"/>
        <v>0</v>
      </c>
      <c r="J44" s="1334">
        <f t="shared" si="10"/>
        <v>0</v>
      </c>
      <c r="K44" s="1334">
        <f t="shared" si="10"/>
        <v>0</v>
      </c>
      <c r="L44" s="1334">
        <f t="shared" si="10"/>
        <v>0</v>
      </c>
      <c r="M44" s="1334">
        <f t="shared" si="10"/>
        <v>0</v>
      </c>
      <c r="N44" s="1334">
        <f t="shared" si="10"/>
        <v>0</v>
      </c>
      <c r="O44" s="1334">
        <f t="shared" si="10"/>
        <v>0</v>
      </c>
      <c r="P44" s="1334">
        <f t="shared" si="10"/>
        <v>0</v>
      </c>
      <c r="Q44" s="1334">
        <f t="shared" si="10"/>
        <v>0</v>
      </c>
      <c r="R44" s="1341">
        <f t="shared" si="10"/>
        <v>0</v>
      </c>
      <c r="S44" s="1334">
        <f t="shared" si="10"/>
        <v>0</v>
      </c>
      <c r="T44" s="1330">
        <f t="shared" si="10"/>
        <v>0</v>
      </c>
    </row>
    <row r="45" spans="1:20" ht="22.5" customHeight="1" thickBot="1">
      <c r="A45" s="1338" t="s">
        <v>692</v>
      </c>
      <c r="B45" s="2233" t="s">
        <v>691</v>
      </c>
      <c r="C45" s="2234"/>
      <c r="D45" s="2235"/>
      <c r="E45" s="1335"/>
      <c r="F45" s="1334"/>
      <c r="G45" s="1334"/>
      <c r="H45" s="1334"/>
      <c r="I45" s="1334"/>
      <c r="J45" s="1334"/>
      <c r="K45" s="1334"/>
      <c r="L45" s="1334"/>
      <c r="M45" s="1334"/>
      <c r="N45" s="1334"/>
      <c r="O45" s="1334"/>
      <c r="P45" s="1334"/>
      <c r="Q45" s="1333">
        <f>SUM(E45:P45)</f>
        <v>0</v>
      </c>
      <c r="R45" s="1391"/>
      <c r="S45" s="1334">
        <f>S44</f>
        <v>0</v>
      </c>
      <c r="T45" s="1392"/>
    </row>
    <row r="46" spans="1:20" ht="22.5" customHeight="1" thickBot="1">
      <c r="A46" s="1336" t="s">
        <v>690</v>
      </c>
      <c r="B46" s="2233" t="s">
        <v>689</v>
      </c>
      <c r="C46" s="2234"/>
      <c r="D46" s="2235"/>
      <c r="E46" s="1335"/>
      <c r="F46" s="1334"/>
      <c r="G46" s="1334"/>
      <c r="H46" s="1334"/>
      <c r="I46" s="1334"/>
      <c r="J46" s="1334"/>
      <c r="K46" s="1334"/>
      <c r="L46" s="1334"/>
      <c r="M46" s="1334"/>
      <c r="N46" s="1334"/>
      <c r="O46" s="1334"/>
      <c r="P46" s="1334"/>
      <c r="Q46" s="1333">
        <f>SUM(E46:P46)</f>
        <v>0</v>
      </c>
      <c r="R46" s="1391"/>
      <c r="S46" s="1390"/>
      <c r="T46" s="1330">
        <f>T44</f>
        <v>0</v>
      </c>
    </row>
    <row r="47" spans="1:20" ht="13.8" thickBot="1">
      <c r="A47" s="1315"/>
      <c r="B47" s="1315"/>
      <c r="C47" s="1315"/>
      <c r="D47" s="1315"/>
      <c r="E47" s="1315"/>
      <c r="F47" s="1315"/>
      <c r="G47" s="1315"/>
      <c r="H47" s="1315"/>
      <c r="I47" s="1315"/>
      <c r="J47" s="1315"/>
      <c r="K47" s="1315"/>
      <c r="L47" s="1315"/>
      <c r="M47" s="1315"/>
      <c r="N47" s="1315"/>
      <c r="O47" s="1315"/>
      <c r="P47" s="1315"/>
      <c r="Q47" s="1315"/>
      <c r="R47" s="1315"/>
      <c r="S47" s="1315"/>
      <c r="T47" s="1315"/>
    </row>
    <row r="48" spans="1:20" ht="24" thickBot="1">
      <c r="A48" s="1315"/>
      <c r="B48" s="2205" t="s">
        <v>746</v>
      </c>
      <c r="C48" s="2206"/>
      <c r="D48" s="1389">
        <f>D1</f>
        <v>0</v>
      </c>
      <c r="E48" s="1388" t="s">
        <v>745</v>
      </c>
      <c r="F48" s="2207">
        <f>F1</f>
        <v>0</v>
      </c>
      <c r="G48" s="2208"/>
      <c r="H48" s="2209"/>
      <c r="I48" s="1387"/>
      <c r="J48" s="2210" t="str">
        <f>J1</f>
        <v>令和  ８  年　ク  ミ  カ  ン  取  引  算　定  表</v>
      </c>
      <c r="K48" s="2211"/>
      <c r="L48" s="2211"/>
      <c r="M48" s="2211"/>
      <c r="N48" s="2211"/>
      <c r="O48" s="2211"/>
      <c r="P48" s="2211"/>
      <c r="Q48" s="2211"/>
      <c r="R48" s="2211"/>
      <c r="S48" s="2211"/>
      <c r="T48" s="1315"/>
    </row>
    <row r="49" spans="1:20" ht="16.8" thickBot="1">
      <c r="A49" s="1315"/>
      <c r="B49" s="2212" t="s">
        <v>744</v>
      </c>
      <c r="C49" s="2211"/>
      <c r="D49" s="2211"/>
      <c r="E49" s="1315"/>
      <c r="F49" s="1315"/>
      <c r="G49" s="1315"/>
      <c r="H49" s="1315"/>
      <c r="I49" s="1315"/>
      <c r="J49" s="1315"/>
      <c r="K49" s="1315"/>
      <c r="L49" s="1315"/>
      <c r="M49" s="1315"/>
      <c r="N49" s="1315"/>
      <c r="O49" s="1315"/>
      <c r="P49" s="1315"/>
      <c r="Q49" s="2213"/>
      <c r="R49" s="2213"/>
      <c r="S49" s="2213" t="s">
        <v>743</v>
      </c>
      <c r="T49" s="2213"/>
    </row>
    <row r="50" spans="1:20" ht="16.95" customHeight="1">
      <c r="A50" s="1386" t="s">
        <v>742</v>
      </c>
      <c r="B50" s="1385" t="s">
        <v>741</v>
      </c>
      <c r="C50" s="2214" t="s">
        <v>740</v>
      </c>
      <c r="D50" s="2215"/>
      <c r="E50" s="2218" t="s">
        <v>739</v>
      </c>
      <c r="F50" s="2219"/>
      <c r="G50" s="2219"/>
      <c r="H50" s="2219"/>
      <c r="I50" s="2219"/>
      <c r="J50" s="2219"/>
      <c r="K50" s="2219"/>
      <c r="L50" s="2219"/>
      <c r="M50" s="2219"/>
      <c r="N50" s="2219"/>
      <c r="O50" s="2219"/>
      <c r="P50" s="2220"/>
      <c r="Q50" s="1384"/>
      <c r="R50" s="2221" t="s">
        <v>738</v>
      </c>
      <c r="S50" s="2222"/>
      <c r="T50" s="2223"/>
    </row>
    <row r="51" spans="1:20" ht="16.95" customHeight="1">
      <c r="A51" s="1383" t="s">
        <v>737</v>
      </c>
      <c r="B51" s="1374" t="s">
        <v>736</v>
      </c>
      <c r="C51" s="2216"/>
      <c r="D51" s="2217"/>
      <c r="E51" s="1382" t="s">
        <v>735</v>
      </c>
      <c r="F51" s="1365" t="s">
        <v>734</v>
      </c>
      <c r="G51" s="1365" t="s">
        <v>733</v>
      </c>
      <c r="H51" s="1365" t="s">
        <v>732</v>
      </c>
      <c r="I51" s="1365" t="s">
        <v>731</v>
      </c>
      <c r="J51" s="1365" t="s">
        <v>730</v>
      </c>
      <c r="K51" s="1365" t="s">
        <v>729</v>
      </c>
      <c r="L51" s="1365" t="s">
        <v>728</v>
      </c>
      <c r="M51" s="1365" t="s">
        <v>727</v>
      </c>
      <c r="N51" s="1365" t="s">
        <v>726</v>
      </c>
      <c r="O51" s="1365" t="s">
        <v>725</v>
      </c>
      <c r="P51" s="1365" t="s">
        <v>724</v>
      </c>
      <c r="Q51" s="1381" t="s">
        <v>723</v>
      </c>
      <c r="R51" s="1380" t="s">
        <v>722</v>
      </c>
      <c r="S51" s="1379" t="s">
        <v>721</v>
      </c>
      <c r="T51" s="1378" t="s">
        <v>720</v>
      </c>
    </row>
    <row r="52" spans="1:20" ht="16.95" customHeight="1">
      <c r="A52" s="1377"/>
      <c r="B52" s="1365">
        <v>50</v>
      </c>
      <c r="C52" s="1364"/>
      <c r="D52" s="1363" t="s">
        <v>719</v>
      </c>
      <c r="E52" s="1320"/>
      <c r="F52" s="1306"/>
      <c r="G52" s="1306"/>
      <c r="H52" s="1306"/>
      <c r="I52" s="1306"/>
      <c r="J52" s="1306"/>
      <c r="K52" s="1306"/>
      <c r="L52" s="1306"/>
      <c r="M52" s="1306"/>
      <c r="N52" s="1306"/>
      <c r="O52" s="1306"/>
      <c r="P52" s="1306"/>
      <c r="Q52" s="1356">
        <f t="shared" ref="Q52:Q64" si="11">SUM(E52:P52)</f>
        <v>0</v>
      </c>
      <c r="R52" s="1326">
        <f>ｸﾐｶﾝ!Q4</f>
        <v>0</v>
      </c>
      <c r="S52" s="1306"/>
      <c r="T52" s="1301"/>
    </row>
    <row r="53" spans="1:20" ht="16.95" customHeight="1">
      <c r="A53" s="1376"/>
      <c r="B53" s="1365">
        <v>51</v>
      </c>
      <c r="C53" s="1364"/>
      <c r="D53" s="1363" t="s">
        <v>718</v>
      </c>
      <c r="E53" s="1320"/>
      <c r="F53" s="1306"/>
      <c r="G53" s="1306"/>
      <c r="H53" s="1306"/>
      <c r="I53" s="1306"/>
      <c r="J53" s="1306"/>
      <c r="K53" s="1306"/>
      <c r="L53" s="1306"/>
      <c r="M53" s="1306"/>
      <c r="N53" s="1306"/>
      <c r="O53" s="1306"/>
      <c r="P53" s="1306"/>
      <c r="Q53" s="1356">
        <f t="shared" si="11"/>
        <v>0</v>
      </c>
      <c r="R53" s="1326">
        <f>ｸﾐｶﾝ!Q5</f>
        <v>0</v>
      </c>
      <c r="S53" s="1306"/>
      <c r="T53" s="1301"/>
    </row>
    <row r="54" spans="1:20" ht="16.95" customHeight="1">
      <c r="A54" s="1362" t="s">
        <v>705</v>
      </c>
      <c r="B54" s="1365">
        <v>52</v>
      </c>
      <c r="C54" s="1364"/>
      <c r="D54" s="1363" t="s">
        <v>717</v>
      </c>
      <c r="E54" s="1320"/>
      <c r="F54" s="1306"/>
      <c r="G54" s="1306"/>
      <c r="H54" s="1306"/>
      <c r="I54" s="1306"/>
      <c r="J54" s="1306"/>
      <c r="K54" s="1306"/>
      <c r="L54" s="1306"/>
      <c r="M54" s="1306"/>
      <c r="N54" s="1306"/>
      <c r="O54" s="1306"/>
      <c r="P54" s="1306"/>
      <c r="Q54" s="1356">
        <f t="shared" si="11"/>
        <v>0</v>
      </c>
      <c r="R54" s="1326">
        <f>ｸﾐｶﾝ!Q6</f>
        <v>0</v>
      </c>
      <c r="S54" s="1306"/>
      <c r="T54" s="1301"/>
    </row>
    <row r="55" spans="1:20" ht="16.95" customHeight="1">
      <c r="A55" s="1362"/>
      <c r="B55" s="1365">
        <v>53</v>
      </c>
      <c r="C55" s="1364"/>
      <c r="D55" s="1363" t="s">
        <v>716</v>
      </c>
      <c r="E55" s="1320"/>
      <c r="F55" s="1306"/>
      <c r="G55" s="1306"/>
      <c r="H55" s="1306"/>
      <c r="I55" s="1306"/>
      <c r="J55" s="1306"/>
      <c r="K55" s="1306"/>
      <c r="L55" s="1306"/>
      <c r="M55" s="1306"/>
      <c r="N55" s="1306"/>
      <c r="O55" s="1306"/>
      <c r="P55" s="1306"/>
      <c r="Q55" s="1356">
        <f t="shared" si="11"/>
        <v>0</v>
      </c>
      <c r="R55" s="1326">
        <f>ｸﾐｶﾝ!Q7</f>
        <v>0</v>
      </c>
      <c r="S55" s="1306"/>
      <c r="T55" s="1301"/>
    </row>
    <row r="56" spans="1:20" ht="16.95" customHeight="1">
      <c r="A56" s="1362"/>
      <c r="B56" s="1365">
        <v>54</v>
      </c>
      <c r="C56" s="1364"/>
      <c r="D56" s="1363" t="s">
        <v>715</v>
      </c>
      <c r="E56" s="1320"/>
      <c r="F56" s="1306"/>
      <c r="G56" s="1306"/>
      <c r="H56" s="1306"/>
      <c r="I56" s="1306"/>
      <c r="J56" s="1306"/>
      <c r="K56" s="1306"/>
      <c r="L56" s="1306"/>
      <c r="M56" s="1306"/>
      <c r="N56" s="1306"/>
      <c r="O56" s="1306"/>
      <c r="P56" s="1306"/>
      <c r="Q56" s="1356">
        <f t="shared" si="11"/>
        <v>0</v>
      </c>
      <c r="R56" s="1326">
        <f>ｸﾐｶﾝ!Q8</f>
        <v>0</v>
      </c>
      <c r="S56" s="1306"/>
      <c r="T56" s="1301"/>
    </row>
    <row r="57" spans="1:20" ht="16.95" customHeight="1">
      <c r="A57" s="1362" t="s">
        <v>703</v>
      </c>
      <c r="B57" s="1365">
        <v>55</v>
      </c>
      <c r="C57" s="1364"/>
      <c r="D57" s="1363" t="s">
        <v>714</v>
      </c>
      <c r="E57" s="1320"/>
      <c r="F57" s="1306"/>
      <c r="G57" s="1306"/>
      <c r="H57" s="1306"/>
      <c r="I57" s="1306"/>
      <c r="J57" s="1306"/>
      <c r="K57" s="1306"/>
      <c r="L57" s="1306"/>
      <c r="M57" s="1306"/>
      <c r="N57" s="1306"/>
      <c r="O57" s="1306"/>
      <c r="P57" s="1306"/>
      <c r="Q57" s="1356">
        <f t="shared" si="11"/>
        <v>0</v>
      </c>
      <c r="R57" s="1326">
        <f>ｸﾐｶﾝ!Q9</f>
        <v>0</v>
      </c>
      <c r="S57" s="1306"/>
      <c r="T57" s="1301"/>
    </row>
    <row r="58" spans="1:20" ht="16.95" customHeight="1">
      <c r="A58" s="1362"/>
      <c r="B58" s="1365">
        <v>56</v>
      </c>
      <c r="C58" s="1364"/>
      <c r="D58" s="1363" t="s">
        <v>713</v>
      </c>
      <c r="E58" s="1320"/>
      <c r="F58" s="1306"/>
      <c r="G58" s="1306"/>
      <c r="H58" s="1306"/>
      <c r="I58" s="1306"/>
      <c r="J58" s="1306"/>
      <c r="K58" s="1306"/>
      <c r="L58" s="1306"/>
      <c r="M58" s="1306"/>
      <c r="N58" s="1306"/>
      <c r="O58" s="1306"/>
      <c r="P58" s="1306"/>
      <c r="Q58" s="1356">
        <f t="shared" si="11"/>
        <v>0</v>
      </c>
      <c r="R58" s="1326">
        <f>ｸﾐｶﾝ!Q10</f>
        <v>0</v>
      </c>
      <c r="S58" s="1306"/>
      <c r="T58" s="1301"/>
    </row>
    <row r="59" spans="1:20" ht="16.95" customHeight="1">
      <c r="A59" s="1362"/>
      <c r="B59" s="1365">
        <v>57</v>
      </c>
      <c r="C59" s="1364"/>
      <c r="D59" s="1363" t="s">
        <v>712</v>
      </c>
      <c r="E59" s="1320"/>
      <c r="F59" s="1306"/>
      <c r="G59" s="1306"/>
      <c r="H59" s="1306"/>
      <c r="I59" s="1306"/>
      <c r="J59" s="1306"/>
      <c r="K59" s="1306"/>
      <c r="L59" s="1306"/>
      <c r="M59" s="1306"/>
      <c r="N59" s="1306"/>
      <c r="O59" s="1306"/>
      <c r="P59" s="1306"/>
      <c r="Q59" s="1356">
        <f t="shared" si="11"/>
        <v>0</v>
      </c>
      <c r="R59" s="1326">
        <f>ｸﾐｶﾝ!Q11</f>
        <v>0</v>
      </c>
      <c r="S59" s="1306"/>
      <c r="T59" s="1301"/>
    </row>
    <row r="60" spans="1:20" ht="16.95" customHeight="1">
      <c r="A60" s="1362" t="s">
        <v>699</v>
      </c>
      <c r="B60" s="1365">
        <v>58</v>
      </c>
      <c r="C60" s="1364"/>
      <c r="D60" s="1363" t="s">
        <v>711</v>
      </c>
      <c r="E60" s="1320"/>
      <c r="F60" s="1306"/>
      <c r="G60" s="1306"/>
      <c r="H60" s="1306"/>
      <c r="I60" s="1306"/>
      <c r="J60" s="1306"/>
      <c r="K60" s="1306"/>
      <c r="L60" s="1306"/>
      <c r="M60" s="1306"/>
      <c r="N60" s="1306"/>
      <c r="O60" s="1306"/>
      <c r="P60" s="1306"/>
      <c r="Q60" s="1356">
        <f t="shared" si="11"/>
        <v>0</v>
      </c>
      <c r="R60" s="1326">
        <f>ｸﾐｶﾝ!Q12</f>
        <v>0</v>
      </c>
      <c r="S60" s="1306"/>
      <c r="T60" s="1301"/>
    </row>
    <row r="61" spans="1:20" ht="16.95" customHeight="1">
      <c r="A61" s="1376"/>
      <c r="B61" s="1365">
        <v>59</v>
      </c>
      <c r="C61" s="1364"/>
      <c r="D61" s="1363" t="s">
        <v>710</v>
      </c>
      <c r="E61" s="1320"/>
      <c r="F61" s="1306"/>
      <c r="G61" s="1306"/>
      <c r="H61" s="1306"/>
      <c r="I61" s="1306"/>
      <c r="J61" s="1306"/>
      <c r="K61" s="1306"/>
      <c r="L61" s="1306"/>
      <c r="M61" s="1306"/>
      <c r="N61" s="1306"/>
      <c r="O61" s="1306"/>
      <c r="P61" s="1306"/>
      <c r="Q61" s="1356">
        <f t="shared" si="11"/>
        <v>0</v>
      </c>
      <c r="R61" s="1326">
        <f>ｸﾐｶﾝ!Q13</f>
        <v>0</v>
      </c>
      <c r="S61" s="1306"/>
      <c r="T61" s="1301"/>
    </row>
    <row r="62" spans="1:20" ht="16.95" customHeight="1">
      <c r="A62" s="1376"/>
      <c r="B62" s="1365">
        <v>60</v>
      </c>
      <c r="C62" s="1364"/>
      <c r="D62" s="1363" t="s">
        <v>709</v>
      </c>
      <c r="E62" s="1320"/>
      <c r="F62" s="1306"/>
      <c r="G62" s="1306"/>
      <c r="H62" s="1306"/>
      <c r="I62" s="1306"/>
      <c r="J62" s="1306"/>
      <c r="K62" s="1306"/>
      <c r="L62" s="1306"/>
      <c r="M62" s="1306"/>
      <c r="N62" s="1306"/>
      <c r="O62" s="1306"/>
      <c r="P62" s="1306"/>
      <c r="Q62" s="1356">
        <f t="shared" si="11"/>
        <v>0</v>
      </c>
      <c r="R62" s="1326">
        <f>ｸﾐｶﾝ!Q14</f>
        <v>0</v>
      </c>
      <c r="S62" s="1306"/>
      <c r="T62" s="1301"/>
    </row>
    <row r="63" spans="1:20" ht="16.95" customHeight="1">
      <c r="A63" s="1362" t="s">
        <v>697</v>
      </c>
      <c r="B63" s="1365">
        <v>61</v>
      </c>
      <c r="C63" s="1364"/>
      <c r="D63" s="1363" t="s">
        <v>708</v>
      </c>
      <c r="E63" s="1320"/>
      <c r="F63" s="1306"/>
      <c r="G63" s="1306"/>
      <c r="H63" s="1306"/>
      <c r="I63" s="1306"/>
      <c r="J63" s="1306"/>
      <c r="K63" s="1306"/>
      <c r="L63" s="1306"/>
      <c r="M63" s="1306"/>
      <c r="N63" s="1306"/>
      <c r="O63" s="1306"/>
      <c r="P63" s="1306"/>
      <c r="Q63" s="1356">
        <f t="shared" si="11"/>
        <v>0</v>
      </c>
      <c r="R63" s="1326">
        <f>ｸﾐｶﾝ!Q15</f>
        <v>0</v>
      </c>
      <c r="S63" s="1306"/>
      <c r="T63" s="1301"/>
    </row>
    <row r="64" spans="1:20" ht="16.95" customHeight="1" thickBot="1">
      <c r="A64" s="1376"/>
      <c r="B64" s="1361">
        <v>62</v>
      </c>
      <c r="C64" s="1360"/>
      <c r="D64" s="1359" t="s">
        <v>707</v>
      </c>
      <c r="E64" s="1358"/>
      <c r="F64" s="1357"/>
      <c r="G64" s="1357"/>
      <c r="H64" s="1357"/>
      <c r="I64" s="1357"/>
      <c r="J64" s="1357"/>
      <c r="K64" s="1357"/>
      <c r="L64" s="1357"/>
      <c r="M64" s="1357"/>
      <c r="N64" s="1357"/>
      <c r="O64" s="1357"/>
      <c r="P64" s="1357"/>
      <c r="Q64" s="1356">
        <f t="shared" si="11"/>
        <v>0</v>
      </c>
      <c r="R64" s="1355">
        <f>ｸﾐｶﾝ!Q16</f>
        <v>0</v>
      </c>
      <c r="S64" s="1357"/>
      <c r="T64" s="1353"/>
    </row>
    <row r="65" spans="1:20" ht="16.95" customHeight="1" thickBot="1">
      <c r="A65" s="1375"/>
      <c r="B65" s="2232" t="s">
        <v>706</v>
      </c>
      <c r="C65" s="2236"/>
      <c r="D65" s="2236"/>
      <c r="E65" s="1335">
        <f t="shared" ref="E65:T65" si="12">SUM(E52:E64)</f>
        <v>0</v>
      </c>
      <c r="F65" s="1334">
        <f t="shared" si="12"/>
        <v>0</v>
      </c>
      <c r="G65" s="1334">
        <f t="shared" si="12"/>
        <v>0</v>
      </c>
      <c r="H65" s="1334">
        <f t="shared" si="12"/>
        <v>0</v>
      </c>
      <c r="I65" s="1334">
        <f t="shared" si="12"/>
        <v>0</v>
      </c>
      <c r="J65" s="1334">
        <f t="shared" si="12"/>
        <v>0</v>
      </c>
      <c r="K65" s="1334">
        <f t="shared" si="12"/>
        <v>0</v>
      </c>
      <c r="L65" s="1334">
        <f t="shared" si="12"/>
        <v>0</v>
      </c>
      <c r="M65" s="1334">
        <f t="shared" si="12"/>
        <v>0</v>
      </c>
      <c r="N65" s="1334">
        <f t="shared" si="12"/>
        <v>0</v>
      </c>
      <c r="O65" s="1334">
        <f t="shared" si="12"/>
        <v>0</v>
      </c>
      <c r="P65" s="1334">
        <f t="shared" si="12"/>
        <v>0</v>
      </c>
      <c r="Q65" s="1333">
        <f t="shared" si="12"/>
        <v>0</v>
      </c>
      <c r="R65" s="1341">
        <f t="shared" si="12"/>
        <v>0</v>
      </c>
      <c r="S65" s="1340">
        <f t="shared" si="12"/>
        <v>0</v>
      </c>
      <c r="T65" s="1339">
        <f t="shared" si="12"/>
        <v>0</v>
      </c>
    </row>
    <row r="66" spans="1:20" ht="16.95" customHeight="1">
      <c r="A66" s="1362" t="s">
        <v>705</v>
      </c>
      <c r="B66" s="1374">
        <v>80</v>
      </c>
      <c r="C66" s="1373"/>
      <c r="D66" s="1372" t="s">
        <v>704</v>
      </c>
      <c r="E66" s="1371"/>
      <c r="F66" s="1370"/>
      <c r="G66" s="1370"/>
      <c r="H66" s="1370"/>
      <c r="I66" s="1370"/>
      <c r="J66" s="1370"/>
      <c r="K66" s="1370"/>
      <c r="L66" s="1370"/>
      <c r="M66" s="1370"/>
      <c r="N66" s="1370"/>
      <c r="O66" s="1370"/>
      <c r="P66" s="1370"/>
      <c r="Q66" s="1369">
        <f>SUM(E66:P66)</f>
        <v>0</v>
      </c>
      <c r="R66" s="1368">
        <f>ｸﾐｶﾝ!Q18</f>
        <v>0</v>
      </c>
      <c r="S66" s="1367"/>
      <c r="T66" s="1366"/>
    </row>
    <row r="67" spans="1:20" ht="16.95" customHeight="1">
      <c r="A67" s="1362" t="s">
        <v>703</v>
      </c>
      <c r="B67" s="1365">
        <v>81</v>
      </c>
      <c r="C67" s="1364"/>
      <c r="D67" s="1363" t="s">
        <v>702</v>
      </c>
      <c r="E67" s="1320"/>
      <c r="F67" s="1306"/>
      <c r="G67" s="1306"/>
      <c r="H67" s="1306"/>
      <c r="I67" s="1306"/>
      <c r="J67" s="1306"/>
      <c r="K67" s="1306"/>
      <c r="L67" s="1306"/>
      <c r="M67" s="1306"/>
      <c r="N67" s="1306"/>
      <c r="O67" s="1306"/>
      <c r="P67" s="1306"/>
      <c r="Q67" s="1356">
        <f>SUM(E67:P67)</f>
        <v>0</v>
      </c>
      <c r="R67" s="1326">
        <f>ｸﾐｶﾝ!Q19</f>
        <v>0</v>
      </c>
      <c r="S67" s="1305"/>
      <c r="T67" s="1301"/>
    </row>
    <row r="68" spans="1:20" ht="16.95" customHeight="1">
      <c r="A68" s="1362" t="s">
        <v>701</v>
      </c>
      <c r="B68" s="1365">
        <v>82</v>
      </c>
      <c r="C68" s="1364"/>
      <c r="D68" s="1363" t="s">
        <v>700</v>
      </c>
      <c r="E68" s="1320"/>
      <c r="F68" s="1306"/>
      <c r="G68" s="1306"/>
      <c r="H68" s="1306"/>
      <c r="I68" s="1306"/>
      <c r="J68" s="1306"/>
      <c r="K68" s="1306"/>
      <c r="L68" s="1306"/>
      <c r="M68" s="1306"/>
      <c r="N68" s="1306"/>
      <c r="O68" s="1306"/>
      <c r="P68" s="1306"/>
      <c r="Q68" s="1356">
        <f>SUM(E68:P68)</f>
        <v>0</v>
      </c>
      <c r="R68" s="1326">
        <f>ｸﾐｶﾝ!Q20</f>
        <v>0</v>
      </c>
      <c r="S68" s="1305"/>
      <c r="T68" s="1301"/>
    </row>
    <row r="69" spans="1:20" ht="16.95" customHeight="1" thickBot="1">
      <c r="A69" s="1362" t="s">
        <v>699</v>
      </c>
      <c r="B69" s="1361">
        <v>83</v>
      </c>
      <c r="C69" s="1360"/>
      <c r="D69" s="1359" t="s">
        <v>698</v>
      </c>
      <c r="E69" s="1358"/>
      <c r="F69" s="1357"/>
      <c r="G69" s="1357"/>
      <c r="H69" s="1357"/>
      <c r="I69" s="1357"/>
      <c r="J69" s="1357"/>
      <c r="K69" s="1357"/>
      <c r="L69" s="1357"/>
      <c r="M69" s="1357"/>
      <c r="N69" s="1357"/>
      <c r="O69" s="1357"/>
      <c r="P69" s="1357"/>
      <c r="Q69" s="1356">
        <f>SUM(E69:P69)</f>
        <v>0</v>
      </c>
      <c r="R69" s="1355">
        <f>ｸﾐｶﾝ!Q21</f>
        <v>0</v>
      </c>
      <c r="S69" s="1354"/>
      <c r="T69" s="1353"/>
    </row>
    <row r="70" spans="1:20" ht="16.95" customHeight="1" thickBot="1">
      <c r="A70" s="1352" t="s">
        <v>697</v>
      </c>
      <c r="B70" s="2232" t="s">
        <v>696</v>
      </c>
      <c r="C70" s="2236"/>
      <c r="D70" s="2236"/>
      <c r="E70" s="1335">
        <f t="shared" ref="E70:T70" si="13">SUM(E66:E69)</f>
        <v>0</v>
      </c>
      <c r="F70" s="1334">
        <f t="shared" si="13"/>
        <v>0</v>
      </c>
      <c r="G70" s="1334">
        <f t="shared" si="13"/>
        <v>0</v>
      </c>
      <c r="H70" s="1334">
        <f t="shared" si="13"/>
        <v>0</v>
      </c>
      <c r="I70" s="1334">
        <f t="shared" si="13"/>
        <v>0</v>
      </c>
      <c r="J70" s="1334">
        <f t="shared" si="13"/>
        <v>0</v>
      </c>
      <c r="K70" s="1334">
        <f t="shared" si="13"/>
        <v>0</v>
      </c>
      <c r="L70" s="1334">
        <f t="shared" si="13"/>
        <v>0</v>
      </c>
      <c r="M70" s="1334">
        <f t="shared" si="13"/>
        <v>0</v>
      </c>
      <c r="N70" s="1334">
        <f t="shared" si="13"/>
        <v>0</v>
      </c>
      <c r="O70" s="1334">
        <f t="shared" si="13"/>
        <v>0</v>
      </c>
      <c r="P70" s="1334">
        <f t="shared" si="13"/>
        <v>0</v>
      </c>
      <c r="Q70" s="1333">
        <f t="shared" si="13"/>
        <v>0</v>
      </c>
      <c r="R70" s="1341">
        <f t="shared" si="13"/>
        <v>0</v>
      </c>
      <c r="S70" s="1340">
        <f t="shared" si="13"/>
        <v>0</v>
      </c>
      <c r="T70" s="1339">
        <f t="shared" si="13"/>
        <v>0</v>
      </c>
    </row>
    <row r="71" spans="1:20" ht="16.95" customHeight="1" thickBot="1">
      <c r="A71" s="2228" t="s">
        <v>695</v>
      </c>
      <c r="B71" s="2229"/>
      <c r="C71" s="2229"/>
      <c r="D71" s="2229"/>
      <c r="E71" s="1351">
        <f t="shared" ref="E71:T71" si="14">E65+E70</f>
        <v>0</v>
      </c>
      <c r="F71" s="1350">
        <f t="shared" si="14"/>
        <v>0</v>
      </c>
      <c r="G71" s="1350">
        <f t="shared" si="14"/>
        <v>0</v>
      </c>
      <c r="H71" s="1350">
        <f t="shared" si="14"/>
        <v>0</v>
      </c>
      <c r="I71" s="1350">
        <f t="shared" si="14"/>
        <v>0</v>
      </c>
      <c r="J71" s="1350">
        <f t="shared" si="14"/>
        <v>0</v>
      </c>
      <c r="K71" s="1350">
        <f t="shared" si="14"/>
        <v>0</v>
      </c>
      <c r="L71" s="1350">
        <f t="shared" si="14"/>
        <v>0</v>
      </c>
      <c r="M71" s="1350">
        <f t="shared" si="14"/>
        <v>0</v>
      </c>
      <c r="N71" s="1350">
        <f t="shared" si="14"/>
        <v>0</v>
      </c>
      <c r="O71" s="1350">
        <f t="shared" si="14"/>
        <v>0</v>
      </c>
      <c r="P71" s="1350">
        <f t="shared" si="14"/>
        <v>0</v>
      </c>
      <c r="Q71" s="1349">
        <f t="shared" si="14"/>
        <v>0</v>
      </c>
      <c r="R71" s="1341">
        <f t="shared" si="14"/>
        <v>0</v>
      </c>
      <c r="S71" s="1340">
        <f t="shared" si="14"/>
        <v>0</v>
      </c>
      <c r="T71" s="1339">
        <f t="shared" si="14"/>
        <v>0</v>
      </c>
    </row>
    <row r="72" spans="1:20" ht="16.95" customHeight="1" thickBot="1">
      <c r="A72" s="1348"/>
      <c r="B72" s="1347">
        <v>70</v>
      </c>
      <c r="C72" s="1346"/>
      <c r="D72" s="1345" t="s">
        <v>694</v>
      </c>
      <c r="E72" s="1335"/>
      <c r="F72" s="1334"/>
      <c r="G72" s="1334"/>
      <c r="H72" s="1334"/>
      <c r="I72" s="1334"/>
      <c r="J72" s="1334"/>
      <c r="K72" s="1334"/>
      <c r="L72" s="1334"/>
      <c r="M72" s="1334"/>
      <c r="N72" s="1334"/>
      <c r="O72" s="1334"/>
      <c r="P72" s="1334"/>
      <c r="Q72" s="1333">
        <f>SUM(E72:P72)</f>
        <v>0</v>
      </c>
      <c r="R72" s="1341">
        <f>ｸﾐｶﾝ!Q24</f>
        <v>0</v>
      </c>
      <c r="S72" s="1340"/>
      <c r="T72" s="1330"/>
    </row>
    <row r="73" spans="1:20" ht="22.5" customHeight="1" thickBot="1">
      <c r="A73" s="2237" t="s">
        <v>693</v>
      </c>
      <c r="B73" s="2238"/>
      <c r="C73" s="2238"/>
      <c r="D73" s="2238"/>
      <c r="E73" s="1344">
        <f t="shared" ref="E73:T73" si="15">E71+E72</f>
        <v>0</v>
      </c>
      <c r="F73" s="1343">
        <f t="shared" si="15"/>
        <v>0</v>
      </c>
      <c r="G73" s="1343">
        <f t="shared" si="15"/>
        <v>0</v>
      </c>
      <c r="H73" s="1343">
        <f t="shared" si="15"/>
        <v>0</v>
      </c>
      <c r="I73" s="1343">
        <f t="shared" si="15"/>
        <v>0</v>
      </c>
      <c r="J73" s="1343">
        <f t="shared" si="15"/>
        <v>0</v>
      </c>
      <c r="K73" s="1343">
        <f t="shared" si="15"/>
        <v>0</v>
      </c>
      <c r="L73" s="1343">
        <f t="shared" si="15"/>
        <v>0</v>
      </c>
      <c r="M73" s="1343">
        <f t="shared" si="15"/>
        <v>0</v>
      </c>
      <c r="N73" s="1343">
        <f t="shared" si="15"/>
        <v>0</v>
      </c>
      <c r="O73" s="1343">
        <f t="shared" si="15"/>
        <v>0</v>
      </c>
      <c r="P73" s="1343">
        <f t="shared" si="15"/>
        <v>0</v>
      </c>
      <c r="Q73" s="1342">
        <f t="shared" si="15"/>
        <v>0</v>
      </c>
      <c r="R73" s="1341">
        <f t="shared" si="15"/>
        <v>0</v>
      </c>
      <c r="S73" s="1340">
        <f t="shared" si="15"/>
        <v>0</v>
      </c>
      <c r="T73" s="1339">
        <f t="shared" si="15"/>
        <v>0</v>
      </c>
    </row>
    <row r="74" spans="1:20" ht="22.5" customHeight="1" thickBot="1">
      <c r="A74" s="1338" t="s">
        <v>692</v>
      </c>
      <c r="B74" s="2233" t="s">
        <v>691</v>
      </c>
      <c r="C74" s="2234"/>
      <c r="D74" s="2235"/>
      <c r="E74" s="1335"/>
      <c r="F74" s="1334"/>
      <c r="G74" s="1334"/>
      <c r="H74" s="1334"/>
      <c r="I74" s="1334"/>
      <c r="J74" s="1334"/>
      <c r="K74" s="1334"/>
      <c r="L74" s="1334"/>
      <c r="M74" s="1334"/>
      <c r="N74" s="1334"/>
      <c r="O74" s="1334"/>
      <c r="P74" s="1334"/>
      <c r="Q74" s="1333">
        <f>SUM(E74:P74)</f>
        <v>0</v>
      </c>
      <c r="R74" s="1332"/>
      <c r="S74" s="1334">
        <f>Q74</f>
        <v>0</v>
      </c>
      <c r="T74" s="1337"/>
    </row>
    <row r="75" spans="1:20" ht="22.5" customHeight="1" thickBot="1">
      <c r="A75" s="1336" t="s">
        <v>690</v>
      </c>
      <c r="B75" s="2233" t="s">
        <v>689</v>
      </c>
      <c r="C75" s="2234"/>
      <c r="D75" s="2235"/>
      <c r="E75" s="1335"/>
      <c r="F75" s="1334"/>
      <c r="G75" s="1334"/>
      <c r="H75" s="1334"/>
      <c r="I75" s="1334"/>
      <c r="J75" s="1334"/>
      <c r="K75" s="1334"/>
      <c r="L75" s="1334"/>
      <c r="M75" s="1334"/>
      <c r="N75" s="1334"/>
      <c r="O75" s="1334"/>
      <c r="P75" s="1334"/>
      <c r="Q75" s="1333">
        <f>SUM(E75:P75)</f>
        <v>0</v>
      </c>
      <c r="R75" s="1332"/>
      <c r="S75" s="1331"/>
      <c r="T75" s="1330">
        <f>Q75</f>
        <v>0</v>
      </c>
    </row>
    <row r="76" spans="1:20" ht="15" customHeight="1">
      <c r="A76" s="1329"/>
      <c r="B76" s="1329"/>
      <c r="C76" s="1329"/>
      <c r="D76" s="1329"/>
      <c r="E76" s="1315"/>
      <c r="F76" s="1315"/>
      <c r="G76" s="1315"/>
      <c r="H76" s="1315"/>
      <c r="I76" s="1315"/>
      <c r="J76" s="1315"/>
      <c r="K76" s="1315"/>
      <c r="L76" s="1315"/>
      <c r="M76" s="1315"/>
      <c r="N76" s="1315"/>
      <c r="O76" s="1315"/>
      <c r="P76" s="1315"/>
      <c r="Q76" s="1315"/>
      <c r="R76" s="1315"/>
      <c r="S76" s="1315"/>
      <c r="T76" s="1315"/>
    </row>
    <row r="77" spans="1:20" ht="21.75" customHeight="1" thickBot="1">
      <c r="A77" s="2239" t="s">
        <v>688</v>
      </c>
      <c r="B77" s="2239"/>
      <c r="C77" s="2239"/>
      <c r="D77" s="2239"/>
      <c r="E77" s="1315"/>
      <c r="F77" s="1315"/>
      <c r="G77" s="1315"/>
      <c r="H77" s="1315"/>
      <c r="I77" s="1315"/>
      <c r="J77" s="1315"/>
      <c r="K77" s="1315"/>
      <c r="L77" s="1315"/>
      <c r="M77" s="1315"/>
      <c r="N77" s="1315"/>
      <c r="O77" s="1315"/>
      <c r="P77" s="1315"/>
      <c r="Q77" s="1315"/>
      <c r="R77" s="1315"/>
      <c r="S77" s="1315"/>
      <c r="T77" s="1315"/>
    </row>
    <row r="78" spans="1:20" ht="16.5" customHeight="1">
      <c r="A78" s="2240" t="s">
        <v>685</v>
      </c>
      <c r="B78" s="2241"/>
      <c r="C78" s="2241"/>
      <c r="D78" s="2241"/>
      <c r="E78" s="1322">
        <f t="shared" ref="E78:R78" si="16">E44</f>
        <v>0</v>
      </c>
      <c r="F78" s="1312">
        <f t="shared" si="16"/>
        <v>0</v>
      </c>
      <c r="G78" s="1312">
        <f t="shared" si="16"/>
        <v>0</v>
      </c>
      <c r="H78" s="1312">
        <f t="shared" si="16"/>
        <v>0</v>
      </c>
      <c r="I78" s="1312">
        <f t="shared" si="16"/>
        <v>0</v>
      </c>
      <c r="J78" s="1312">
        <f t="shared" si="16"/>
        <v>0</v>
      </c>
      <c r="K78" s="1312">
        <f t="shared" si="16"/>
        <v>0</v>
      </c>
      <c r="L78" s="1312">
        <f t="shared" si="16"/>
        <v>0</v>
      </c>
      <c r="M78" s="1312">
        <f t="shared" si="16"/>
        <v>0</v>
      </c>
      <c r="N78" s="1312">
        <f t="shared" si="16"/>
        <v>0</v>
      </c>
      <c r="O78" s="1312">
        <f t="shared" si="16"/>
        <v>0</v>
      </c>
      <c r="P78" s="1312">
        <f t="shared" si="16"/>
        <v>0</v>
      </c>
      <c r="Q78" s="1311">
        <f t="shared" si="16"/>
        <v>0</v>
      </c>
      <c r="R78" s="1328">
        <f t="shared" si="16"/>
        <v>0</v>
      </c>
      <c r="S78" s="1327"/>
      <c r="T78" s="1321"/>
    </row>
    <row r="79" spans="1:20" ht="16.5" customHeight="1">
      <c r="A79" s="2242" t="s">
        <v>684</v>
      </c>
      <c r="B79" s="2243"/>
      <c r="C79" s="2243"/>
      <c r="D79" s="2243"/>
      <c r="E79" s="1320">
        <f t="shared" ref="E79:R79" si="17">E73</f>
        <v>0</v>
      </c>
      <c r="F79" s="1305">
        <f t="shared" si="17"/>
        <v>0</v>
      </c>
      <c r="G79" s="1305">
        <f t="shared" si="17"/>
        <v>0</v>
      </c>
      <c r="H79" s="1305">
        <f t="shared" si="17"/>
        <v>0</v>
      </c>
      <c r="I79" s="1305">
        <f t="shared" si="17"/>
        <v>0</v>
      </c>
      <c r="J79" s="1305">
        <f t="shared" si="17"/>
        <v>0</v>
      </c>
      <c r="K79" s="1305">
        <f t="shared" si="17"/>
        <v>0</v>
      </c>
      <c r="L79" s="1305">
        <f t="shared" si="17"/>
        <v>0</v>
      </c>
      <c r="M79" s="1305">
        <f t="shared" si="17"/>
        <v>0</v>
      </c>
      <c r="N79" s="1305">
        <f t="shared" si="17"/>
        <v>0</v>
      </c>
      <c r="O79" s="1305">
        <f t="shared" si="17"/>
        <v>0</v>
      </c>
      <c r="P79" s="1305">
        <f t="shared" si="17"/>
        <v>0</v>
      </c>
      <c r="Q79" s="1304">
        <f t="shared" si="17"/>
        <v>0</v>
      </c>
      <c r="R79" s="1326">
        <f t="shared" si="17"/>
        <v>0</v>
      </c>
      <c r="S79" s="1325"/>
      <c r="T79" s="1319"/>
    </row>
    <row r="80" spans="1:20" ht="16.5" customHeight="1">
      <c r="A80" s="2242" t="s">
        <v>683</v>
      </c>
      <c r="B80" s="2243"/>
      <c r="C80" s="2243"/>
      <c r="D80" s="2243"/>
      <c r="E80" s="1320">
        <f t="shared" ref="E80:R80" si="18">E78-E79</f>
        <v>0</v>
      </c>
      <c r="F80" s="1305">
        <f t="shared" si="18"/>
        <v>0</v>
      </c>
      <c r="G80" s="1305">
        <f t="shared" si="18"/>
        <v>0</v>
      </c>
      <c r="H80" s="1305">
        <f t="shared" si="18"/>
        <v>0</v>
      </c>
      <c r="I80" s="1305">
        <f t="shared" si="18"/>
        <v>0</v>
      </c>
      <c r="J80" s="1305">
        <f t="shared" si="18"/>
        <v>0</v>
      </c>
      <c r="K80" s="1305">
        <f t="shared" si="18"/>
        <v>0</v>
      </c>
      <c r="L80" s="1305">
        <f t="shared" si="18"/>
        <v>0</v>
      </c>
      <c r="M80" s="1305">
        <f t="shared" si="18"/>
        <v>0</v>
      </c>
      <c r="N80" s="1305">
        <f t="shared" si="18"/>
        <v>0</v>
      </c>
      <c r="O80" s="1305">
        <f t="shared" si="18"/>
        <v>0</v>
      </c>
      <c r="P80" s="1305">
        <f t="shared" si="18"/>
        <v>0</v>
      </c>
      <c r="Q80" s="1304">
        <f t="shared" si="18"/>
        <v>0</v>
      </c>
      <c r="R80" s="1326">
        <f t="shared" si="18"/>
        <v>0</v>
      </c>
      <c r="S80" s="1325"/>
      <c r="T80" s="1319"/>
    </row>
    <row r="81" spans="1:20" ht="16.5" customHeight="1" thickBot="1">
      <c r="A81" s="2244" t="s">
        <v>682</v>
      </c>
      <c r="B81" s="2245"/>
      <c r="C81" s="2245"/>
      <c r="D81" s="2246"/>
      <c r="E81" s="1318">
        <f>SUM(E80)</f>
        <v>0</v>
      </c>
      <c r="F81" s="1299">
        <f t="shared" ref="F81:P81" si="19">SUM(F80,E81)</f>
        <v>0</v>
      </c>
      <c r="G81" s="1299">
        <f t="shared" si="19"/>
        <v>0</v>
      </c>
      <c r="H81" s="1299">
        <f t="shared" si="19"/>
        <v>0</v>
      </c>
      <c r="I81" s="1299">
        <f t="shared" si="19"/>
        <v>0</v>
      </c>
      <c r="J81" s="1299">
        <f t="shared" si="19"/>
        <v>0</v>
      </c>
      <c r="K81" s="1299">
        <f t="shared" si="19"/>
        <v>0</v>
      </c>
      <c r="L81" s="1299">
        <f t="shared" si="19"/>
        <v>0</v>
      </c>
      <c r="M81" s="1299">
        <f t="shared" si="19"/>
        <v>0</v>
      </c>
      <c r="N81" s="1299">
        <f t="shared" si="19"/>
        <v>0</v>
      </c>
      <c r="O81" s="1299">
        <f t="shared" si="19"/>
        <v>0</v>
      </c>
      <c r="P81" s="1299">
        <f t="shared" si="19"/>
        <v>0</v>
      </c>
      <c r="Q81" s="1298">
        <f>SUM(P81)</f>
        <v>0</v>
      </c>
      <c r="R81" s="1324">
        <f>R80</f>
        <v>0</v>
      </c>
      <c r="S81" s="1323"/>
      <c r="T81" s="1316"/>
    </row>
    <row r="82" spans="1:20" ht="15" customHeight="1"/>
    <row r="83" spans="1:20" ht="16.5" customHeight="1" thickBot="1">
      <c r="A83" s="2239" t="s">
        <v>687</v>
      </c>
      <c r="B83" s="2239"/>
      <c r="C83" s="2239"/>
      <c r="D83" s="2239"/>
      <c r="E83" s="1315"/>
      <c r="F83" s="1315"/>
      <c r="G83" s="1315"/>
      <c r="H83" s="1315"/>
      <c r="I83" s="1315"/>
      <c r="J83" s="1315"/>
      <c r="K83" s="1315"/>
      <c r="L83" s="1315"/>
      <c r="M83" s="1315"/>
      <c r="N83" s="1315"/>
      <c r="O83" s="1315"/>
      <c r="P83" s="1315"/>
      <c r="Q83" s="1315"/>
      <c r="R83" s="1315"/>
      <c r="S83" s="1315"/>
      <c r="T83" s="1315"/>
    </row>
    <row r="84" spans="1:20" ht="16.5" customHeight="1">
      <c r="A84" s="2240" t="s">
        <v>685</v>
      </c>
      <c r="B84" s="2241"/>
      <c r="C84" s="2241"/>
      <c r="D84" s="2241"/>
      <c r="E84" s="1322">
        <f t="shared" ref="E84:Q84" si="20">E45</f>
        <v>0</v>
      </c>
      <c r="F84" s="1313">
        <f t="shared" si="20"/>
        <v>0</v>
      </c>
      <c r="G84" s="1313">
        <f t="shared" si="20"/>
        <v>0</v>
      </c>
      <c r="H84" s="1313">
        <f t="shared" si="20"/>
        <v>0</v>
      </c>
      <c r="I84" s="1313">
        <f t="shared" si="20"/>
        <v>0</v>
      </c>
      <c r="J84" s="1313">
        <f t="shared" si="20"/>
        <v>0</v>
      </c>
      <c r="K84" s="1313">
        <f t="shared" si="20"/>
        <v>0</v>
      </c>
      <c r="L84" s="1313">
        <f t="shared" si="20"/>
        <v>0</v>
      </c>
      <c r="M84" s="1313">
        <f t="shared" si="20"/>
        <v>0</v>
      </c>
      <c r="N84" s="1313">
        <f t="shared" si="20"/>
        <v>0</v>
      </c>
      <c r="O84" s="1313">
        <f t="shared" si="20"/>
        <v>0</v>
      </c>
      <c r="P84" s="1313">
        <f t="shared" si="20"/>
        <v>0</v>
      </c>
      <c r="Q84" s="1312">
        <f t="shared" si="20"/>
        <v>0</v>
      </c>
      <c r="R84" s="1310"/>
      <c r="S84" s="1313">
        <f>S45</f>
        <v>0</v>
      </c>
      <c r="T84" s="1321"/>
    </row>
    <row r="85" spans="1:20" ht="16.5" customHeight="1">
      <c r="A85" s="2242" t="s">
        <v>684</v>
      </c>
      <c r="B85" s="2243"/>
      <c r="C85" s="2243"/>
      <c r="D85" s="2243"/>
      <c r="E85" s="1320">
        <f t="shared" ref="E85:Q85" si="21">E74</f>
        <v>0</v>
      </c>
      <c r="F85" s="1306">
        <f t="shared" si="21"/>
        <v>0</v>
      </c>
      <c r="G85" s="1306">
        <f t="shared" si="21"/>
        <v>0</v>
      </c>
      <c r="H85" s="1306">
        <f t="shared" si="21"/>
        <v>0</v>
      </c>
      <c r="I85" s="1306">
        <f t="shared" si="21"/>
        <v>0</v>
      </c>
      <c r="J85" s="1306">
        <f t="shared" si="21"/>
        <v>0</v>
      </c>
      <c r="K85" s="1306">
        <f t="shared" si="21"/>
        <v>0</v>
      </c>
      <c r="L85" s="1306">
        <f t="shared" si="21"/>
        <v>0</v>
      </c>
      <c r="M85" s="1306">
        <f t="shared" si="21"/>
        <v>0</v>
      </c>
      <c r="N85" s="1306">
        <f t="shared" si="21"/>
        <v>0</v>
      </c>
      <c r="O85" s="1306">
        <f t="shared" si="21"/>
        <v>0</v>
      </c>
      <c r="P85" s="1306">
        <f t="shared" si="21"/>
        <v>0</v>
      </c>
      <c r="Q85" s="1304">
        <f t="shared" si="21"/>
        <v>0</v>
      </c>
      <c r="R85" s="1303"/>
      <c r="S85" s="1306">
        <f>S74</f>
        <v>0</v>
      </c>
      <c r="T85" s="1319"/>
    </row>
    <row r="86" spans="1:20" ht="16.5" customHeight="1">
      <c r="A86" s="2242" t="s">
        <v>683</v>
      </c>
      <c r="B86" s="2243"/>
      <c r="C86" s="2243"/>
      <c r="D86" s="2243"/>
      <c r="E86" s="1320">
        <f t="shared" ref="E86:Q86" si="22">E84-E85</f>
        <v>0</v>
      </c>
      <c r="F86" s="1306">
        <f t="shared" si="22"/>
        <v>0</v>
      </c>
      <c r="G86" s="1306">
        <f t="shared" si="22"/>
        <v>0</v>
      </c>
      <c r="H86" s="1306">
        <f t="shared" si="22"/>
        <v>0</v>
      </c>
      <c r="I86" s="1306">
        <f t="shared" si="22"/>
        <v>0</v>
      </c>
      <c r="J86" s="1306">
        <f t="shared" si="22"/>
        <v>0</v>
      </c>
      <c r="K86" s="1306">
        <f t="shared" si="22"/>
        <v>0</v>
      </c>
      <c r="L86" s="1306">
        <f t="shared" si="22"/>
        <v>0</v>
      </c>
      <c r="M86" s="1306">
        <f t="shared" si="22"/>
        <v>0</v>
      </c>
      <c r="N86" s="1306">
        <f t="shared" si="22"/>
        <v>0</v>
      </c>
      <c r="O86" s="1306">
        <f t="shared" si="22"/>
        <v>0</v>
      </c>
      <c r="P86" s="1306">
        <f t="shared" si="22"/>
        <v>0</v>
      </c>
      <c r="Q86" s="1304">
        <f t="shared" si="22"/>
        <v>0</v>
      </c>
      <c r="R86" s="1303"/>
      <c r="S86" s="1306">
        <f>S84-S85</f>
        <v>0</v>
      </c>
      <c r="T86" s="1319"/>
    </row>
    <row r="87" spans="1:20" ht="16.5" customHeight="1" thickBot="1">
      <c r="A87" s="2244" t="s">
        <v>682</v>
      </c>
      <c r="B87" s="2245"/>
      <c r="C87" s="2245"/>
      <c r="D87" s="2246"/>
      <c r="E87" s="1318">
        <f>SUM(E86)</f>
        <v>0</v>
      </c>
      <c r="F87" s="1299">
        <f t="shared" ref="F87:P87" si="23">SUM(F86,E87)</f>
        <v>0</v>
      </c>
      <c r="G87" s="1299">
        <f t="shared" si="23"/>
        <v>0</v>
      </c>
      <c r="H87" s="1299">
        <f t="shared" si="23"/>
        <v>0</v>
      </c>
      <c r="I87" s="1299">
        <f t="shared" si="23"/>
        <v>0</v>
      </c>
      <c r="J87" s="1299">
        <f t="shared" si="23"/>
        <v>0</v>
      </c>
      <c r="K87" s="1299">
        <f t="shared" si="23"/>
        <v>0</v>
      </c>
      <c r="L87" s="1299">
        <f t="shared" si="23"/>
        <v>0</v>
      </c>
      <c r="M87" s="1299">
        <f t="shared" si="23"/>
        <v>0</v>
      </c>
      <c r="N87" s="1299">
        <f t="shared" si="23"/>
        <v>0</v>
      </c>
      <c r="O87" s="1299">
        <f t="shared" si="23"/>
        <v>0</v>
      </c>
      <c r="P87" s="1299">
        <f t="shared" si="23"/>
        <v>0</v>
      </c>
      <c r="Q87" s="1317">
        <f>SUM(P87)</f>
        <v>0</v>
      </c>
      <c r="R87" s="1297"/>
      <c r="S87" s="1299">
        <f>Q87</f>
        <v>0</v>
      </c>
      <c r="T87" s="1316"/>
    </row>
    <row r="88" spans="1:20" ht="15.75" customHeight="1"/>
    <row r="89" spans="1:20" ht="16.5" customHeight="1" thickBot="1">
      <c r="A89" s="2239" t="s">
        <v>686</v>
      </c>
      <c r="B89" s="2239"/>
      <c r="C89" s="2239"/>
      <c r="D89" s="2239"/>
      <c r="E89" s="1315"/>
      <c r="F89" s="1315"/>
      <c r="G89" s="1315"/>
      <c r="H89" s="1315"/>
      <c r="I89" s="1315"/>
      <c r="J89" s="1315"/>
      <c r="K89" s="1315"/>
      <c r="L89" s="1315"/>
      <c r="M89" s="1315"/>
      <c r="N89" s="1315"/>
      <c r="O89" s="1315"/>
      <c r="P89" s="1315"/>
      <c r="Q89" s="1315"/>
      <c r="R89" s="1315"/>
      <c r="S89" s="1315"/>
      <c r="T89" s="1315"/>
    </row>
    <row r="90" spans="1:20" ht="16.5" customHeight="1">
      <c r="A90" s="2240" t="s">
        <v>685</v>
      </c>
      <c r="B90" s="2241"/>
      <c r="C90" s="2241"/>
      <c r="D90" s="2241"/>
      <c r="E90" s="1314">
        <f t="shared" ref="E90:Q90" si="24">E46</f>
        <v>0</v>
      </c>
      <c r="F90" s="1313">
        <f t="shared" si="24"/>
        <v>0</v>
      </c>
      <c r="G90" s="1313">
        <f t="shared" si="24"/>
        <v>0</v>
      </c>
      <c r="H90" s="1313">
        <f t="shared" si="24"/>
        <v>0</v>
      </c>
      <c r="I90" s="1313">
        <f t="shared" si="24"/>
        <v>0</v>
      </c>
      <c r="J90" s="1313">
        <f t="shared" si="24"/>
        <v>0</v>
      </c>
      <c r="K90" s="1313">
        <f t="shared" si="24"/>
        <v>0</v>
      </c>
      <c r="L90" s="1313">
        <f t="shared" si="24"/>
        <v>0</v>
      </c>
      <c r="M90" s="1313">
        <f t="shared" si="24"/>
        <v>0</v>
      </c>
      <c r="N90" s="1313">
        <f t="shared" si="24"/>
        <v>0</v>
      </c>
      <c r="O90" s="1313">
        <f t="shared" si="24"/>
        <v>0</v>
      </c>
      <c r="P90" s="1312">
        <f t="shared" si="24"/>
        <v>0</v>
      </c>
      <c r="Q90" s="1311">
        <f t="shared" si="24"/>
        <v>0</v>
      </c>
      <c r="R90" s="1310"/>
      <c r="S90" s="1309"/>
      <c r="T90" s="1308">
        <f>T46</f>
        <v>0</v>
      </c>
    </row>
    <row r="91" spans="1:20" ht="16.5" customHeight="1">
      <c r="A91" s="2242" t="s">
        <v>684</v>
      </c>
      <c r="B91" s="2243"/>
      <c r="C91" s="2243"/>
      <c r="D91" s="2243"/>
      <c r="E91" s="1307">
        <f t="shared" ref="E91:Q91" si="25">E75</f>
        <v>0</v>
      </c>
      <c r="F91" s="1306">
        <f t="shared" si="25"/>
        <v>0</v>
      </c>
      <c r="G91" s="1306">
        <f t="shared" si="25"/>
        <v>0</v>
      </c>
      <c r="H91" s="1306">
        <f t="shared" si="25"/>
        <v>0</v>
      </c>
      <c r="I91" s="1306">
        <f t="shared" si="25"/>
        <v>0</v>
      </c>
      <c r="J91" s="1306">
        <f t="shared" si="25"/>
        <v>0</v>
      </c>
      <c r="K91" s="1306">
        <f t="shared" si="25"/>
        <v>0</v>
      </c>
      <c r="L91" s="1306">
        <f t="shared" si="25"/>
        <v>0</v>
      </c>
      <c r="M91" s="1306">
        <f t="shared" si="25"/>
        <v>0</v>
      </c>
      <c r="N91" s="1306">
        <f t="shared" si="25"/>
        <v>0</v>
      </c>
      <c r="O91" s="1306">
        <f t="shared" si="25"/>
        <v>0</v>
      </c>
      <c r="P91" s="1305">
        <f t="shared" si="25"/>
        <v>0</v>
      </c>
      <c r="Q91" s="1304">
        <f t="shared" si="25"/>
        <v>0</v>
      </c>
      <c r="R91" s="1303"/>
      <c r="S91" s="1302"/>
      <c r="T91" s="1301">
        <f>T75</f>
        <v>0</v>
      </c>
    </row>
    <row r="92" spans="1:20" ht="16.5" customHeight="1">
      <c r="A92" s="2242" t="s">
        <v>683</v>
      </c>
      <c r="B92" s="2243"/>
      <c r="C92" s="2243"/>
      <c r="D92" s="2243"/>
      <c r="E92" s="1307">
        <f t="shared" ref="E92:Q92" si="26">E90-E91</f>
        <v>0</v>
      </c>
      <c r="F92" s="1306">
        <f t="shared" si="26"/>
        <v>0</v>
      </c>
      <c r="G92" s="1306">
        <f t="shared" si="26"/>
        <v>0</v>
      </c>
      <c r="H92" s="1306">
        <f t="shared" si="26"/>
        <v>0</v>
      </c>
      <c r="I92" s="1306">
        <f t="shared" si="26"/>
        <v>0</v>
      </c>
      <c r="J92" s="1306">
        <f t="shared" si="26"/>
        <v>0</v>
      </c>
      <c r="K92" s="1306">
        <f t="shared" si="26"/>
        <v>0</v>
      </c>
      <c r="L92" s="1306">
        <f t="shared" si="26"/>
        <v>0</v>
      </c>
      <c r="M92" s="1306">
        <f t="shared" si="26"/>
        <v>0</v>
      </c>
      <c r="N92" s="1306">
        <f t="shared" si="26"/>
        <v>0</v>
      </c>
      <c r="O92" s="1306">
        <f t="shared" si="26"/>
        <v>0</v>
      </c>
      <c r="P92" s="1305">
        <f t="shared" si="26"/>
        <v>0</v>
      </c>
      <c r="Q92" s="1304">
        <f t="shared" si="26"/>
        <v>0</v>
      </c>
      <c r="R92" s="1303"/>
      <c r="S92" s="1302"/>
      <c r="T92" s="1301">
        <f>T90-T91</f>
        <v>0</v>
      </c>
    </row>
    <row r="93" spans="1:20" ht="16.5" customHeight="1" thickBot="1">
      <c r="A93" s="2244" t="s">
        <v>682</v>
      </c>
      <c r="B93" s="2245"/>
      <c r="C93" s="2245"/>
      <c r="D93" s="2246"/>
      <c r="E93" s="1300">
        <f>SUM(E92)</f>
        <v>0</v>
      </c>
      <c r="F93" s="1299">
        <f t="shared" ref="F93:P93" si="27">SUM(F92,E93)</f>
        <v>0</v>
      </c>
      <c r="G93" s="1299">
        <f t="shared" si="27"/>
        <v>0</v>
      </c>
      <c r="H93" s="1299">
        <f t="shared" si="27"/>
        <v>0</v>
      </c>
      <c r="I93" s="1299">
        <f t="shared" si="27"/>
        <v>0</v>
      </c>
      <c r="J93" s="1299">
        <f t="shared" si="27"/>
        <v>0</v>
      </c>
      <c r="K93" s="1299">
        <f t="shared" si="27"/>
        <v>0</v>
      </c>
      <c r="L93" s="1299">
        <f t="shared" si="27"/>
        <v>0</v>
      </c>
      <c r="M93" s="1299">
        <f t="shared" si="27"/>
        <v>0</v>
      </c>
      <c r="N93" s="1299">
        <f t="shared" si="27"/>
        <v>0</v>
      </c>
      <c r="O93" s="1299">
        <f t="shared" si="27"/>
        <v>0</v>
      </c>
      <c r="P93" s="1299">
        <f t="shared" si="27"/>
        <v>0</v>
      </c>
      <c r="Q93" s="1298">
        <f>SUM(P93)</f>
        <v>0</v>
      </c>
      <c r="R93" s="1297"/>
      <c r="S93" s="1296"/>
      <c r="T93" s="1295">
        <f>Q93</f>
        <v>0</v>
      </c>
    </row>
    <row r="94" spans="1:20" ht="16.5" customHeight="1"/>
    <row r="95" spans="1:20" ht="16.5" customHeight="1"/>
    <row r="96" spans="1:20" ht="16.5" customHeight="1"/>
  </sheetData>
  <mergeCells count="47">
    <mergeCell ref="A91:D91"/>
    <mergeCell ref="A92:D92"/>
    <mergeCell ref="A93:D93"/>
    <mergeCell ref="A84:D84"/>
    <mergeCell ref="A85:D85"/>
    <mergeCell ref="A86:D86"/>
    <mergeCell ref="A87:D87"/>
    <mergeCell ref="A89:D89"/>
    <mergeCell ref="A90:D90"/>
    <mergeCell ref="A78:D78"/>
    <mergeCell ref="A79:D79"/>
    <mergeCell ref="A80:D80"/>
    <mergeCell ref="A81:D81"/>
    <mergeCell ref="A83:D83"/>
    <mergeCell ref="A71:D71"/>
    <mergeCell ref="A73:D73"/>
    <mergeCell ref="B74:D74"/>
    <mergeCell ref="B75:D75"/>
    <mergeCell ref="A77:D77"/>
    <mergeCell ref="C50:D51"/>
    <mergeCell ref="E50:P50"/>
    <mergeCell ref="R50:T50"/>
    <mergeCell ref="B65:D65"/>
    <mergeCell ref="B70:D70"/>
    <mergeCell ref="B46:D46"/>
    <mergeCell ref="B48:C48"/>
    <mergeCell ref="F48:H48"/>
    <mergeCell ref="J48:S48"/>
    <mergeCell ref="B49:D49"/>
    <mergeCell ref="Q49:R49"/>
    <mergeCell ref="S49:T49"/>
    <mergeCell ref="A37:D37"/>
    <mergeCell ref="A39:D39"/>
    <mergeCell ref="A43:D43"/>
    <mergeCell ref="A44:D44"/>
    <mergeCell ref="B45:D45"/>
    <mergeCell ref="C3:D4"/>
    <mergeCell ref="E3:P3"/>
    <mergeCell ref="R3:T3"/>
    <mergeCell ref="B31:D31"/>
    <mergeCell ref="B36:D36"/>
    <mergeCell ref="B1:C1"/>
    <mergeCell ref="F1:H1"/>
    <mergeCell ref="J1:S1"/>
    <mergeCell ref="B2:D2"/>
    <mergeCell ref="Q2:R2"/>
    <mergeCell ref="S2:T2"/>
  </mergeCells>
  <phoneticPr fontId="19"/>
  <printOptions horizontalCentered="1"/>
  <pageMargins left="0.39370078740157483" right="0.39370078740157483" top="0.98425196850393704" bottom="0.78740157480314965" header="0.31496062992125984" footer="0.31496062992125984"/>
  <pageSetup paperSize="8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transitionEntry="1"/>
  <dimension ref="A1:L32"/>
  <sheetViews>
    <sheetView showGridLines="0" showZeros="0" topLeftCell="A3" workbookViewId="0">
      <selection activeCell="Q21" sqref="Q21"/>
    </sheetView>
  </sheetViews>
  <sheetFormatPr defaultColWidth="10.59765625" defaultRowHeight="14.4"/>
  <cols>
    <col min="1" max="1" width="3.59765625" customWidth="1"/>
    <col min="2" max="2" width="23.59765625" customWidth="1"/>
    <col min="3" max="3" width="6.69921875" customWidth="1"/>
    <col min="4" max="4" width="3.19921875" customWidth="1"/>
    <col min="5" max="5" width="1.59765625" customWidth="1"/>
    <col min="7" max="7" width="7.59765625" customWidth="1"/>
    <col min="8" max="8" width="3.19921875" customWidth="1"/>
    <col min="9" max="9" width="7.59765625" customWidth="1"/>
    <col min="10" max="10" width="3.19921875" customWidth="1"/>
    <col min="11" max="11" width="11.3984375" customWidth="1"/>
    <col min="12" max="12" width="3.19921875" customWidth="1"/>
  </cols>
  <sheetData>
    <row r="1" spans="1:12" ht="40.5" customHeight="1" thickBot="1">
      <c r="A1" s="62" t="s">
        <v>27</v>
      </c>
      <c r="F1" s="16"/>
    </row>
    <row r="2" spans="1:12" ht="30" customHeight="1">
      <c r="A2" s="1752" t="s">
        <v>145</v>
      </c>
      <c r="B2" s="1753"/>
      <c r="C2" s="1756" t="s">
        <v>530</v>
      </c>
      <c r="D2" s="1757"/>
      <c r="E2" s="4"/>
      <c r="F2" s="1759" t="s">
        <v>531</v>
      </c>
      <c r="G2" s="1667"/>
      <c r="H2" s="1667"/>
      <c r="I2" s="1667"/>
      <c r="J2" s="1667"/>
      <c r="K2" s="1667"/>
      <c r="L2" s="1760"/>
    </row>
    <row r="3" spans="1:12" ht="24.9" customHeight="1">
      <c r="A3" s="699"/>
      <c r="B3" s="93" t="s">
        <v>28</v>
      </c>
      <c r="C3" s="688"/>
      <c r="D3" s="700" t="s">
        <v>347</v>
      </c>
      <c r="E3" s="4"/>
      <c r="F3" s="95" t="s">
        <v>29</v>
      </c>
      <c r="G3" s="1681" t="s">
        <v>527</v>
      </c>
      <c r="H3" s="1682"/>
      <c r="I3" s="1681" t="s">
        <v>30</v>
      </c>
      <c r="J3" s="1682"/>
      <c r="K3" s="1679" t="s">
        <v>528</v>
      </c>
      <c r="L3" s="1758"/>
    </row>
    <row r="4" spans="1:12" ht="24.9" customHeight="1">
      <c r="A4" s="701" t="s">
        <v>32</v>
      </c>
      <c r="B4" s="165" t="s">
        <v>33</v>
      </c>
      <c r="C4" s="689"/>
      <c r="D4" s="700" t="s">
        <v>347</v>
      </c>
      <c r="E4" s="4"/>
      <c r="F4" s="159"/>
      <c r="G4" s="20"/>
      <c r="H4" s="393" t="s">
        <v>347</v>
      </c>
      <c r="I4" s="20"/>
      <c r="J4" s="394" t="s">
        <v>348</v>
      </c>
      <c r="K4" s="685">
        <f>G4/10*I4/1000</f>
        <v>0</v>
      </c>
      <c r="L4" s="1601" t="s">
        <v>423</v>
      </c>
    </row>
    <row r="5" spans="1:12" ht="24.9" customHeight="1">
      <c r="A5" s="701"/>
      <c r="B5" s="165" t="s">
        <v>34</v>
      </c>
      <c r="C5" s="689"/>
      <c r="D5" s="700" t="s">
        <v>347</v>
      </c>
      <c r="E5" s="4"/>
      <c r="F5" s="159"/>
      <c r="G5" s="160"/>
      <c r="H5" s="393" t="s">
        <v>347</v>
      </c>
      <c r="I5" s="160"/>
      <c r="J5" s="394" t="s">
        <v>348</v>
      </c>
      <c r="K5" s="685">
        <f t="shared" ref="K5" si="0">G5/10*I5/1000</f>
        <v>0</v>
      </c>
      <c r="L5" s="1601" t="s">
        <v>423</v>
      </c>
    </row>
    <row r="6" spans="1:12" ht="24.9" customHeight="1">
      <c r="A6" s="701"/>
      <c r="B6" s="165" t="s">
        <v>35</v>
      </c>
      <c r="C6" s="689"/>
      <c r="D6" s="700" t="s">
        <v>347</v>
      </c>
      <c r="E6" s="4"/>
      <c r="F6" s="159"/>
      <c r="G6" s="160"/>
      <c r="H6" s="393" t="s">
        <v>347</v>
      </c>
      <c r="I6" s="160"/>
      <c r="J6" s="394" t="s">
        <v>348</v>
      </c>
      <c r="K6" s="685">
        <f t="shared" ref="K6" si="1">G6/10*I6/1000</f>
        <v>0</v>
      </c>
      <c r="L6" s="1601" t="s">
        <v>423</v>
      </c>
    </row>
    <row r="7" spans="1:12" ht="24.9" customHeight="1" thickBot="1">
      <c r="A7" s="701" t="s">
        <v>36</v>
      </c>
      <c r="B7" s="165"/>
      <c r="C7" s="691"/>
      <c r="D7" s="702"/>
      <c r="E7" s="4"/>
      <c r="F7" s="159"/>
      <c r="G7" s="160"/>
      <c r="H7" s="393" t="s">
        <v>347</v>
      </c>
      <c r="I7" s="160"/>
      <c r="J7" s="394" t="s">
        <v>348</v>
      </c>
      <c r="K7" s="685">
        <f t="shared" ref="K7" si="2">G7/10*I7/1000</f>
        <v>0</v>
      </c>
      <c r="L7" s="1601" t="s">
        <v>423</v>
      </c>
    </row>
    <row r="8" spans="1:12" ht="24.9" customHeight="1" thickBot="1">
      <c r="A8" s="701"/>
      <c r="B8" s="165" t="s">
        <v>468</v>
      </c>
      <c r="C8" s="698">
        <f>SUM(C3:C7)</f>
        <v>0</v>
      </c>
      <c r="D8" s="693" t="s">
        <v>347</v>
      </c>
      <c r="E8" s="4"/>
      <c r="F8" s="159"/>
      <c r="G8" s="160"/>
      <c r="H8" s="393" t="s">
        <v>347</v>
      </c>
      <c r="I8" s="160"/>
      <c r="J8" s="394" t="s">
        <v>348</v>
      </c>
      <c r="K8" s="685">
        <f t="shared" ref="K8" si="3">G8/10*I8/1000</f>
        <v>0</v>
      </c>
      <c r="L8" s="1601" t="s">
        <v>423</v>
      </c>
    </row>
    <row r="9" spans="1:12" ht="24.9" customHeight="1">
      <c r="A9" s="703"/>
      <c r="B9" s="704" t="s">
        <v>317</v>
      </c>
      <c r="C9" s="694"/>
      <c r="D9" s="700" t="s">
        <v>347</v>
      </c>
      <c r="E9" s="4"/>
      <c r="F9" s="159"/>
      <c r="G9" s="160"/>
      <c r="H9" s="393" t="s">
        <v>347</v>
      </c>
      <c r="I9" s="160"/>
      <c r="J9" s="394" t="s">
        <v>348</v>
      </c>
      <c r="K9" s="685">
        <f t="shared" ref="K9:K13" si="4">G9/10*I9/1000</f>
        <v>0</v>
      </c>
      <c r="L9" s="1601" t="s">
        <v>423</v>
      </c>
    </row>
    <row r="10" spans="1:12" ht="24.9" customHeight="1">
      <c r="A10" s="705" t="s">
        <v>324</v>
      </c>
      <c r="B10" s="383" t="s">
        <v>318</v>
      </c>
      <c r="C10" s="706"/>
      <c r="D10" s="700" t="s">
        <v>347</v>
      </c>
      <c r="E10" s="4"/>
      <c r="F10" s="159"/>
      <c r="G10" s="160"/>
      <c r="H10" s="393" t="s">
        <v>347</v>
      </c>
      <c r="I10" s="160"/>
      <c r="J10" s="394" t="s">
        <v>348</v>
      </c>
      <c r="K10" s="685">
        <f t="shared" si="4"/>
        <v>0</v>
      </c>
      <c r="L10" s="1601" t="s">
        <v>423</v>
      </c>
    </row>
    <row r="11" spans="1:12" ht="24.9" customHeight="1">
      <c r="A11" s="707"/>
      <c r="B11" s="708"/>
      <c r="C11" s="706"/>
      <c r="D11" s="709"/>
      <c r="E11" s="4"/>
      <c r="F11" s="159"/>
      <c r="G11" s="160"/>
      <c r="H11" s="393" t="s">
        <v>347</v>
      </c>
      <c r="I11" s="160"/>
      <c r="J11" s="394" t="s">
        <v>348</v>
      </c>
      <c r="K11" s="685">
        <f t="shared" si="4"/>
        <v>0</v>
      </c>
      <c r="L11" s="1601" t="s">
        <v>423</v>
      </c>
    </row>
    <row r="12" spans="1:12" ht="24.9" customHeight="1" thickBot="1">
      <c r="A12" s="705" t="s">
        <v>325</v>
      </c>
      <c r="B12" s="7"/>
      <c r="C12" s="695"/>
      <c r="D12" s="710"/>
      <c r="E12" s="4"/>
      <c r="F12" s="159"/>
      <c r="G12" s="160"/>
      <c r="H12" s="393" t="s">
        <v>347</v>
      </c>
      <c r="I12" s="160"/>
      <c r="J12" s="394" t="s">
        <v>348</v>
      </c>
      <c r="K12" s="685">
        <f t="shared" si="4"/>
        <v>0</v>
      </c>
      <c r="L12" s="1601" t="s">
        <v>423</v>
      </c>
    </row>
    <row r="13" spans="1:12" ht="24.9" customHeight="1" thickBot="1">
      <c r="A13" s="711"/>
      <c r="B13" s="165" t="s">
        <v>468</v>
      </c>
      <c r="C13" s="697">
        <f>SUM(C9:C12)</f>
        <v>0</v>
      </c>
      <c r="D13" s="693" t="s">
        <v>347</v>
      </c>
      <c r="E13" s="4"/>
      <c r="F13" s="159"/>
      <c r="G13" s="160"/>
      <c r="H13" s="393" t="s">
        <v>347</v>
      </c>
      <c r="I13" s="160"/>
      <c r="J13" s="394" t="s">
        <v>348</v>
      </c>
      <c r="K13" s="1023">
        <f t="shared" si="4"/>
        <v>0</v>
      </c>
      <c r="L13" s="1601" t="s">
        <v>423</v>
      </c>
    </row>
    <row r="14" spans="1:12" ht="24.9" customHeight="1" thickBot="1">
      <c r="A14" s="701"/>
      <c r="B14" s="165" t="s">
        <v>319</v>
      </c>
      <c r="C14" s="696"/>
      <c r="D14" s="712" t="s">
        <v>347</v>
      </c>
      <c r="E14" s="4"/>
      <c r="F14" s="161" t="s">
        <v>26</v>
      </c>
      <c r="G14" s="28" t="str">
        <f>IF(SUM(G4:G13)=0,"",SUM(G4:G12))</f>
        <v/>
      </c>
      <c r="H14" s="1027" t="s">
        <v>347</v>
      </c>
      <c r="I14" s="686"/>
      <c r="J14" s="687"/>
      <c r="K14" s="940">
        <f>SUM(K4:K13)</f>
        <v>0</v>
      </c>
      <c r="L14" s="1602" t="s">
        <v>423</v>
      </c>
    </row>
    <row r="15" spans="1:12" ht="24.9" customHeight="1" thickBot="1">
      <c r="A15" s="701" t="s">
        <v>326</v>
      </c>
      <c r="B15" s="165" t="s">
        <v>320</v>
      </c>
      <c r="C15" s="690"/>
      <c r="D15" s="700" t="s">
        <v>347</v>
      </c>
      <c r="E15" s="4"/>
      <c r="F15" s="162"/>
      <c r="G15" s="162"/>
      <c r="H15" s="162"/>
      <c r="I15" s="162"/>
      <c r="J15" s="162"/>
      <c r="K15" s="162"/>
    </row>
    <row r="16" spans="1:12" ht="24.9" customHeight="1">
      <c r="A16" s="701" t="s">
        <v>327</v>
      </c>
      <c r="B16" s="165"/>
      <c r="C16" s="689"/>
      <c r="D16" s="700"/>
      <c r="E16" s="4"/>
      <c r="F16" s="1759" t="s">
        <v>532</v>
      </c>
      <c r="G16" s="1667"/>
      <c r="H16" s="1667"/>
      <c r="I16" s="1667"/>
      <c r="J16" s="1667"/>
      <c r="K16" s="1667"/>
      <c r="L16" s="1760"/>
    </row>
    <row r="17" spans="1:12" ht="24.9" customHeight="1" thickBot="1">
      <c r="A17" s="701" t="s">
        <v>328</v>
      </c>
      <c r="B17" s="165"/>
      <c r="C17" s="691"/>
      <c r="D17" s="713"/>
      <c r="E17" s="4"/>
      <c r="F17" s="95" t="s">
        <v>38</v>
      </c>
      <c r="G17" s="1681" t="s">
        <v>529</v>
      </c>
      <c r="H17" s="1682"/>
      <c r="I17" s="1681" t="s">
        <v>30</v>
      </c>
      <c r="J17" s="1682"/>
      <c r="K17" s="1681" t="s">
        <v>31</v>
      </c>
      <c r="L17" s="1755"/>
    </row>
    <row r="18" spans="1:12" ht="24.9" customHeight="1" thickBot="1">
      <c r="A18" s="701"/>
      <c r="B18" s="165" t="s">
        <v>468</v>
      </c>
      <c r="C18" s="692">
        <f>SUM(C14:C17)</f>
        <v>0</v>
      </c>
      <c r="D18" s="693" t="s">
        <v>347</v>
      </c>
      <c r="E18" s="4"/>
      <c r="F18" s="395"/>
      <c r="G18" s="682"/>
      <c r="H18" s="393" t="s">
        <v>347</v>
      </c>
      <c r="I18" s="375"/>
      <c r="J18" s="394" t="s">
        <v>348</v>
      </c>
      <c r="K18" s="398">
        <f>G18/10*I18/1000</f>
        <v>0</v>
      </c>
      <c r="L18" s="1601" t="s">
        <v>423</v>
      </c>
    </row>
    <row r="19" spans="1:12" ht="24.9" customHeight="1">
      <c r="A19" s="1754" t="s">
        <v>321</v>
      </c>
      <c r="B19" s="1719"/>
      <c r="C19" s="694"/>
      <c r="D19" s="712" t="s">
        <v>347</v>
      </c>
      <c r="E19" s="4"/>
      <c r="F19" s="395"/>
      <c r="G19" s="682"/>
      <c r="H19" s="393" t="s">
        <v>347</v>
      </c>
      <c r="I19" s="375"/>
      <c r="J19" s="394" t="s">
        <v>348</v>
      </c>
      <c r="K19" s="398">
        <f>G19/10*I19/1000</f>
        <v>0</v>
      </c>
      <c r="L19" s="1601" t="s">
        <v>423</v>
      </c>
    </row>
    <row r="20" spans="1:12" ht="24.9" customHeight="1">
      <c r="A20" s="1754" t="s">
        <v>322</v>
      </c>
      <c r="B20" s="1719"/>
      <c r="C20" s="689"/>
      <c r="D20" s="700" t="s">
        <v>347</v>
      </c>
      <c r="E20" s="4"/>
      <c r="F20" s="395"/>
      <c r="G20" s="682"/>
      <c r="H20" s="393" t="s">
        <v>347</v>
      </c>
      <c r="I20" s="375"/>
      <c r="J20" s="394" t="s">
        <v>348</v>
      </c>
      <c r="K20" s="398">
        <f t="shared" ref="K20:K22" si="5">G20/10*I20/1000</f>
        <v>0</v>
      </c>
      <c r="L20" s="1601" t="s">
        <v>423</v>
      </c>
    </row>
    <row r="21" spans="1:12" ht="24.9" customHeight="1" thickBot="1">
      <c r="A21" s="1754" t="s">
        <v>186</v>
      </c>
      <c r="B21" s="1719"/>
      <c r="C21" s="691"/>
      <c r="D21" s="700" t="s">
        <v>347</v>
      </c>
      <c r="E21" s="4"/>
      <c r="F21" s="395"/>
      <c r="G21" s="682"/>
      <c r="H21" s="393" t="s">
        <v>347</v>
      </c>
      <c r="I21" s="375"/>
      <c r="J21" s="394" t="s">
        <v>348</v>
      </c>
      <c r="K21" s="398">
        <f t="shared" ref="K21" si="6">G21/10*I21/1000</f>
        <v>0</v>
      </c>
      <c r="L21" s="1601" t="s">
        <v>423</v>
      </c>
    </row>
    <row r="22" spans="1:12" ht="24.9" customHeight="1" thickBot="1">
      <c r="A22" s="1750" t="s">
        <v>323</v>
      </c>
      <c r="B22" s="1751"/>
      <c r="C22" s="692">
        <f>C21+C20+C19+C18+C13+-G14+C8+G30</f>
        <v>0</v>
      </c>
      <c r="D22" s="693" t="s">
        <v>347</v>
      </c>
      <c r="E22" s="4"/>
      <c r="F22" s="395"/>
      <c r="G22" s="682"/>
      <c r="H22" s="393" t="s">
        <v>347</v>
      </c>
      <c r="I22" s="375"/>
      <c r="J22" s="394" t="s">
        <v>348</v>
      </c>
      <c r="K22" s="398">
        <f t="shared" si="5"/>
        <v>0</v>
      </c>
      <c r="L22" s="1601" t="s">
        <v>423</v>
      </c>
    </row>
    <row r="23" spans="1:12" ht="24.75" customHeight="1">
      <c r="A23" s="162"/>
      <c r="B23" s="162"/>
      <c r="C23" s="162"/>
      <c r="D23" s="162"/>
      <c r="E23" s="162"/>
      <c r="F23" s="395"/>
      <c r="G23" s="682"/>
      <c r="H23" s="393" t="s">
        <v>347</v>
      </c>
      <c r="I23" s="375"/>
      <c r="J23" s="394" t="s">
        <v>348</v>
      </c>
      <c r="K23" s="398">
        <f t="shared" ref="K23:K29" si="7">G23/10*I23/1000</f>
        <v>0</v>
      </c>
      <c r="L23" s="1601" t="s">
        <v>423</v>
      </c>
    </row>
    <row r="24" spans="1:12" ht="24.75" customHeight="1">
      <c r="A24" s="1749" t="s">
        <v>533</v>
      </c>
      <c r="B24" s="1749"/>
      <c r="C24" s="1749"/>
      <c r="D24" s="1749"/>
      <c r="E24" s="680"/>
      <c r="F24" s="395"/>
      <c r="G24" s="682"/>
      <c r="H24" s="393" t="s">
        <v>347</v>
      </c>
      <c r="I24" s="375"/>
      <c r="J24" s="394" t="s">
        <v>348</v>
      </c>
      <c r="K24" s="398">
        <f t="shared" si="7"/>
        <v>0</v>
      </c>
      <c r="L24" s="1601" t="s">
        <v>423</v>
      </c>
    </row>
    <row r="25" spans="1:12" ht="25.5" customHeight="1">
      <c r="A25" s="1749" t="s">
        <v>534</v>
      </c>
      <c r="B25" s="1749"/>
      <c r="C25" s="1749"/>
      <c r="D25" s="1749"/>
      <c r="F25" s="396"/>
      <c r="G25" s="682"/>
      <c r="H25" s="393" t="s">
        <v>347</v>
      </c>
      <c r="I25" s="375"/>
      <c r="J25" s="394" t="s">
        <v>348</v>
      </c>
      <c r="K25" s="398">
        <f t="shared" si="7"/>
        <v>0</v>
      </c>
      <c r="L25" s="1601" t="s">
        <v>423</v>
      </c>
    </row>
    <row r="26" spans="1:12" ht="25.5" customHeight="1">
      <c r="A26" s="1749" t="s">
        <v>535</v>
      </c>
      <c r="B26" s="1749"/>
      <c r="C26" s="1749"/>
      <c r="D26" s="1749"/>
      <c r="F26" s="395"/>
      <c r="G26" s="682"/>
      <c r="H26" s="393" t="s">
        <v>347</v>
      </c>
      <c r="I26" s="375"/>
      <c r="J26" s="394" t="s">
        <v>348</v>
      </c>
      <c r="K26" s="398">
        <f t="shared" si="7"/>
        <v>0</v>
      </c>
      <c r="L26" s="1601" t="s">
        <v>423</v>
      </c>
    </row>
    <row r="27" spans="1:12" ht="25.5" customHeight="1">
      <c r="F27" s="395"/>
      <c r="G27" s="682"/>
      <c r="H27" s="393" t="s">
        <v>347</v>
      </c>
      <c r="I27" s="375"/>
      <c r="J27" s="394" t="s">
        <v>348</v>
      </c>
      <c r="K27" s="398">
        <f t="shared" si="7"/>
        <v>0</v>
      </c>
      <c r="L27" s="1601" t="s">
        <v>423</v>
      </c>
    </row>
    <row r="28" spans="1:12" ht="25.5" customHeight="1">
      <c r="F28" s="395"/>
      <c r="G28" s="682"/>
      <c r="H28" s="393" t="s">
        <v>347</v>
      </c>
      <c r="I28" s="397"/>
      <c r="J28" s="394" t="s">
        <v>348</v>
      </c>
      <c r="K28" s="398">
        <f t="shared" si="7"/>
        <v>0</v>
      </c>
      <c r="L28" s="1601" t="s">
        <v>423</v>
      </c>
    </row>
    <row r="29" spans="1:12" ht="25.5" customHeight="1" thickBot="1">
      <c r="F29" s="159"/>
      <c r="G29" s="683"/>
      <c r="H29" s="393" t="s">
        <v>347</v>
      </c>
      <c r="I29" s="392"/>
      <c r="J29" s="394" t="s">
        <v>348</v>
      </c>
      <c r="K29" s="1025">
        <f t="shared" si="7"/>
        <v>0</v>
      </c>
      <c r="L29" s="1601" t="s">
        <v>423</v>
      </c>
    </row>
    <row r="30" spans="1:12" ht="25.5" customHeight="1" thickBot="1">
      <c r="F30" s="161" t="s">
        <v>26</v>
      </c>
      <c r="G30" s="684">
        <f>SUM(G18:G29)</f>
        <v>0</v>
      </c>
      <c r="H30" s="399" t="s">
        <v>347</v>
      </c>
      <c r="I30" s="391"/>
      <c r="J30" s="390"/>
      <c r="K30" s="1026">
        <f>SUM(K18:K29)</f>
        <v>0</v>
      </c>
      <c r="L30" s="1602" t="s">
        <v>423</v>
      </c>
    </row>
    <row r="31" spans="1:12" ht="15">
      <c r="F31" s="162"/>
      <c r="G31" s="162"/>
      <c r="H31" s="162"/>
      <c r="I31" s="162"/>
      <c r="J31" s="162"/>
      <c r="K31" s="162"/>
    </row>
    <row r="32" spans="1:12">
      <c r="F32" s="680"/>
      <c r="G32" s="680"/>
      <c r="H32" s="680"/>
      <c r="I32" s="680"/>
      <c r="J32" s="680"/>
      <c r="K32" s="680"/>
    </row>
  </sheetData>
  <mergeCells count="17">
    <mergeCell ref="K17:L17"/>
    <mergeCell ref="I17:J17"/>
    <mergeCell ref="G17:H17"/>
    <mergeCell ref="C2:D2"/>
    <mergeCell ref="A24:D24"/>
    <mergeCell ref="G3:H3"/>
    <mergeCell ref="I3:J3"/>
    <mergeCell ref="K3:L3"/>
    <mergeCell ref="F2:L2"/>
    <mergeCell ref="F16:L16"/>
    <mergeCell ref="A25:D25"/>
    <mergeCell ref="A26:D26"/>
    <mergeCell ref="A22:B22"/>
    <mergeCell ref="A2:B2"/>
    <mergeCell ref="A19:B19"/>
    <mergeCell ref="A21:B21"/>
    <mergeCell ref="A20:B20"/>
  </mergeCells>
  <phoneticPr fontId="2"/>
  <printOptions horizontalCentered="1"/>
  <pageMargins left="0.39370078740157483" right="0.59055118110236227" top="0.78740157480314965" bottom="0.39370078740157483" header="0.51181102362204722" footer="0.51181102362204722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transitionEntry="1"/>
  <dimension ref="A1:I30"/>
  <sheetViews>
    <sheetView showGridLines="0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C4" sqref="C4:D8"/>
    </sheetView>
  </sheetViews>
  <sheetFormatPr defaultColWidth="10.59765625" defaultRowHeight="14.4"/>
  <cols>
    <col min="1" max="1" width="19.19921875" customWidth="1"/>
    <col min="2" max="2" width="10.69921875" customWidth="1"/>
    <col min="3" max="3" width="7.5" customWidth="1"/>
    <col min="4" max="4" width="10.69921875" customWidth="1"/>
    <col min="5" max="5" width="6" customWidth="1"/>
    <col min="6" max="6" width="9.19921875" customWidth="1"/>
    <col min="7" max="7" width="6.19921875" customWidth="1"/>
    <col min="8" max="8" width="10.69921875" customWidth="1"/>
    <col min="9" max="9" width="8.59765625" customWidth="1"/>
  </cols>
  <sheetData>
    <row r="1" spans="1:9" ht="40.5" customHeight="1" thickBot="1">
      <c r="A1" s="290" t="s">
        <v>350</v>
      </c>
      <c r="B1" s="1"/>
      <c r="C1" s="1"/>
      <c r="D1" s="1"/>
      <c r="E1" s="1"/>
      <c r="F1" s="1"/>
      <c r="G1" s="1"/>
      <c r="H1" s="1"/>
      <c r="I1" s="1"/>
    </row>
    <row r="2" spans="1:9" ht="27.75" customHeight="1">
      <c r="A2" s="18" t="s">
        <v>130</v>
      </c>
      <c r="B2" s="8" t="s">
        <v>140</v>
      </c>
      <c r="C2" s="1701" t="s">
        <v>141</v>
      </c>
      <c r="D2" s="1702"/>
      <c r="E2" s="1703"/>
      <c r="F2" s="1701" t="s">
        <v>349</v>
      </c>
      <c r="G2" s="1702"/>
      <c r="H2" s="1761"/>
    </row>
    <row r="3" spans="1:9" ht="27.75" customHeight="1">
      <c r="A3" s="155" t="s">
        <v>142</v>
      </c>
      <c r="B3" s="1028" t="s">
        <v>540</v>
      </c>
      <c r="C3" s="156" t="s">
        <v>538</v>
      </c>
      <c r="D3" s="156" t="s">
        <v>143</v>
      </c>
      <c r="E3" s="156" t="s">
        <v>39</v>
      </c>
      <c r="F3" s="156" t="s">
        <v>40</v>
      </c>
      <c r="G3" s="156" t="s">
        <v>41</v>
      </c>
      <c r="H3" s="157" t="s">
        <v>42</v>
      </c>
    </row>
    <row r="4" spans="1:9" ht="27.75" customHeight="1">
      <c r="A4" s="400"/>
      <c r="B4" s="115"/>
      <c r="C4" s="1487"/>
      <c r="D4" s="1486"/>
      <c r="E4" s="1029" t="s">
        <v>537</v>
      </c>
      <c r="F4" s="1029"/>
      <c r="G4" s="1029" t="s">
        <v>539</v>
      </c>
      <c r="H4" s="1030" t="s">
        <v>536</v>
      </c>
    </row>
    <row r="5" spans="1:9" ht="27.75" customHeight="1">
      <c r="A5" s="400"/>
      <c r="B5" s="1488"/>
      <c r="C5" s="1489"/>
      <c r="D5" s="58"/>
      <c r="E5" s="407"/>
      <c r="F5" s="407"/>
      <c r="G5" s="407"/>
      <c r="H5" s="319"/>
    </row>
    <row r="6" spans="1:9" ht="27.75" customHeight="1">
      <c r="A6" s="400"/>
      <c r="B6" s="1488"/>
      <c r="C6" s="1489"/>
      <c r="D6" s="58"/>
      <c r="E6" s="407"/>
      <c r="F6" s="407"/>
      <c r="G6" s="407"/>
      <c r="H6" s="319"/>
    </row>
    <row r="7" spans="1:9" ht="27.75" customHeight="1">
      <c r="A7" s="405"/>
      <c r="B7" s="1490"/>
      <c r="C7" s="1489"/>
      <c r="D7" s="58"/>
      <c r="E7" s="407"/>
      <c r="F7" s="407"/>
      <c r="G7" s="407"/>
      <c r="H7" s="319"/>
    </row>
    <row r="8" spans="1:9" ht="27.75" customHeight="1">
      <c r="A8" s="405"/>
      <c r="B8" s="1488"/>
      <c r="C8" s="1489"/>
      <c r="D8" s="58"/>
      <c r="E8" s="407"/>
      <c r="F8" s="407"/>
      <c r="G8" s="407"/>
      <c r="H8" s="319"/>
    </row>
    <row r="9" spans="1:9" ht="27.75" customHeight="1">
      <c r="A9" s="405"/>
      <c r="B9" s="1488"/>
      <c r="C9" s="1489"/>
      <c r="D9" s="58"/>
      <c r="E9" s="407"/>
      <c r="F9" s="407"/>
      <c r="G9" s="407"/>
      <c r="H9" s="319"/>
    </row>
    <row r="10" spans="1:9" ht="27.75" customHeight="1">
      <c r="A10" s="405"/>
      <c r="B10" s="1488"/>
      <c r="C10" s="1489"/>
      <c r="D10" s="58"/>
      <c r="E10" s="407"/>
      <c r="F10" s="407"/>
      <c r="G10" s="407"/>
      <c r="H10" s="319"/>
    </row>
    <row r="11" spans="1:9" ht="27.75" customHeight="1">
      <c r="A11" s="405"/>
      <c r="B11" s="1490"/>
      <c r="C11" s="1489"/>
      <c r="D11" s="58"/>
      <c r="E11" s="407"/>
      <c r="F11" s="407"/>
      <c r="G11" s="407"/>
      <c r="H11" s="319"/>
    </row>
    <row r="12" spans="1:9" ht="27.75" customHeight="1">
      <c r="A12" s="405"/>
      <c r="B12" s="1490"/>
      <c r="C12" s="1489"/>
      <c r="D12" s="58"/>
      <c r="E12" s="407"/>
      <c r="F12" s="407"/>
      <c r="G12" s="407"/>
      <c r="H12" s="319"/>
    </row>
    <row r="13" spans="1:9" ht="27.75" customHeight="1">
      <c r="A13" s="405"/>
      <c r="B13" s="1490"/>
      <c r="C13" s="1489"/>
      <c r="D13" s="58"/>
      <c r="E13" s="407"/>
      <c r="F13" s="407"/>
      <c r="G13" s="407"/>
      <c r="H13" s="319"/>
    </row>
    <row r="14" spans="1:9" ht="27.75" customHeight="1">
      <c r="A14" s="405"/>
      <c r="B14" s="1490"/>
      <c r="C14" s="1489"/>
      <c r="D14" s="58"/>
      <c r="E14" s="407"/>
      <c r="F14" s="407"/>
      <c r="G14" s="407"/>
      <c r="H14" s="319"/>
    </row>
    <row r="15" spans="1:9" ht="27.75" customHeight="1">
      <c r="A15" s="405"/>
      <c r="B15" s="1490"/>
      <c r="C15" s="1489"/>
      <c r="D15" s="58"/>
      <c r="E15" s="407"/>
      <c r="F15" s="407"/>
      <c r="G15" s="407"/>
      <c r="H15" s="319"/>
    </row>
    <row r="16" spans="1:9" ht="27.75" customHeight="1">
      <c r="A16" s="405"/>
      <c r="B16" s="1488"/>
      <c r="C16" s="1489"/>
      <c r="D16" s="58"/>
      <c r="E16" s="407"/>
      <c r="F16" s="407"/>
      <c r="G16" s="407"/>
      <c r="H16" s="319"/>
    </row>
    <row r="17" spans="1:9" ht="27.75" customHeight="1">
      <c r="A17" s="405"/>
      <c r="B17" s="406"/>
      <c r="C17" s="409"/>
      <c r="D17" s="58"/>
      <c r="E17" s="407"/>
      <c r="F17" s="407"/>
      <c r="G17" s="407"/>
      <c r="H17" s="319"/>
    </row>
    <row r="18" spans="1:9" ht="27.75" customHeight="1">
      <c r="A18" s="405"/>
      <c r="B18" s="406"/>
      <c r="C18" s="409"/>
      <c r="D18" s="58"/>
      <c r="E18" s="407"/>
      <c r="F18" s="407"/>
      <c r="G18" s="407"/>
      <c r="H18" s="319"/>
    </row>
    <row r="19" spans="1:9" ht="27.75" customHeight="1">
      <c r="A19" s="405"/>
      <c r="B19" s="406"/>
      <c r="C19" s="409"/>
      <c r="D19" s="58"/>
      <c r="E19" s="407"/>
      <c r="F19" s="407"/>
      <c r="G19" s="407"/>
      <c r="H19" s="319"/>
    </row>
    <row r="20" spans="1:9" ht="27.75" customHeight="1">
      <c r="A20" s="405"/>
      <c r="B20" s="406"/>
      <c r="C20" s="409"/>
      <c r="D20" s="58"/>
      <c r="E20" s="407"/>
      <c r="F20" s="407"/>
      <c r="G20" s="407"/>
      <c r="H20" s="319"/>
    </row>
    <row r="21" spans="1:9" ht="27.75" customHeight="1">
      <c r="A21" s="408"/>
      <c r="B21" s="406"/>
      <c r="C21" s="409"/>
      <c r="D21" s="58"/>
      <c r="E21" s="407"/>
      <c r="F21" s="407"/>
      <c r="G21" s="407"/>
      <c r="H21" s="319"/>
    </row>
    <row r="22" spans="1:9" ht="27.75" customHeight="1">
      <c r="A22" s="408"/>
      <c r="B22" s="406"/>
      <c r="C22" s="409"/>
      <c r="D22" s="58"/>
      <c r="E22" s="407"/>
      <c r="F22" s="407"/>
      <c r="G22" s="407"/>
      <c r="H22" s="319"/>
    </row>
    <row r="23" spans="1:9" ht="27.75" customHeight="1">
      <c r="A23" s="405"/>
      <c r="B23" s="406"/>
      <c r="C23" s="409"/>
      <c r="D23" s="58"/>
      <c r="E23" s="407"/>
      <c r="F23" s="407"/>
      <c r="G23" s="407"/>
      <c r="H23" s="319"/>
    </row>
    <row r="24" spans="1:9" ht="27.75" customHeight="1">
      <c r="A24" s="405"/>
      <c r="B24" s="406"/>
      <c r="C24" s="409"/>
      <c r="D24" s="58"/>
      <c r="E24" s="407"/>
      <c r="F24" s="407"/>
      <c r="G24" s="407"/>
      <c r="H24" s="319"/>
    </row>
    <row r="25" spans="1:9" ht="27.75" customHeight="1">
      <c r="A25" s="405"/>
      <c r="B25" s="406"/>
      <c r="C25" s="409"/>
      <c r="D25" s="58"/>
      <c r="E25" s="407"/>
      <c r="F25" s="407"/>
      <c r="G25" s="407"/>
      <c r="H25" s="319"/>
    </row>
    <row r="26" spans="1:9" ht="27.75" customHeight="1">
      <c r="A26" s="405"/>
      <c r="B26" s="406"/>
      <c r="C26" s="409"/>
      <c r="D26" s="58"/>
      <c r="E26" s="407"/>
      <c r="F26" s="407"/>
      <c r="G26" s="407"/>
      <c r="H26" s="319"/>
    </row>
    <row r="27" spans="1:9" ht="27.75" customHeight="1" thickBot="1">
      <c r="A27" s="401"/>
      <c r="B27" s="406"/>
      <c r="C27" s="402"/>
      <c r="D27" s="1022"/>
      <c r="E27" s="403"/>
      <c r="F27" s="403"/>
      <c r="G27" s="403"/>
      <c r="H27" s="404"/>
    </row>
    <row r="28" spans="1:9" ht="27.75" customHeight="1" thickBot="1">
      <c r="A28" s="158" t="s">
        <v>144</v>
      </c>
      <c r="B28" s="1762"/>
      <c r="C28" s="1763"/>
      <c r="D28" s="1763"/>
      <c r="E28" s="1763"/>
      <c r="F28" s="1763"/>
      <c r="G28" s="1764"/>
      <c r="H28" s="1031" t="s">
        <v>520</v>
      </c>
    </row>
    <row r="29" spans="1:9" ht="24" customHeight="1">
      <c r="A29" s="1704"/>
      <c r="B29" s="1705"/>
      <c r="C29" s="1705"/>
      <c r="D29" s="1705"/>
      <c r="E29" s="1705"/>
      <c r="F29" s="1705"/>
      <c r="G29" s="1705"/>
      <c r="H29" s="1704"/>
      <c r="I29" s="1"/>
    </row>
    <row r="30" spans="1:9" ht="14.25" customHeight="1">
      <c r="A30" s="1"/>
      <c r="B30" s="1"/>
      <c r="C30" s="1"/>
      <c r="E30" s="1"/>
      <c r="F30" s="1"/>
      <c r="G30" s="1"/>
      <c r="H30" s="1"/>
      <c r="I30" s="1"/>
    </row>
  </sheetData>
  <mergeCells count="4">
    <mergeCell ref="A29:H29"/>
    <mergeCell ref="C2:E2"/>
    <mergeCell ref="F2:H2"/>
    <mergeCell ref="B28:G28"/>
  </mergeCells>
  <phoneticPr fontId="2"/>
  <printOptions horizontalCentered="1"/>
  <pageMargins left="0.59055118110236227" right="0.39370078740157483" top="0.78740157480314965" bottom="0.39370078740157483" header="0.51181102362204722" footer="0.51181102362204722"/>
  <pageSetup paperSize="9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transitionEntry="1">
    <pageSetUpPr fitToPage="1"/>
  </sheetPr>
  <dimension ref="A1:P69"/>
  <sheetViews>
    <sheetView showGridLines="0" showZeros="0" zoomScale="120" zoomScaleNormal="120" workbookViewId="0">
      <selection activeCell="M36" sqref="M36"/>
    </sheetView>
  </sheetViews>
  <sheetFormatPr defaultColWidth="10.59765625" defaultRowHeight="14.4"/>
  <cols>
    <col min="1" max="1" width="0.69921875" customWidth="1"/>
    <col min="2" max="2" width="3.59765625" customWidth="1"/>
    <col min="3" max="3" width="0.69921875" customWidth="1"/>
    <col min="4" max="4" width="1" customWidth="1"/>
    <col min="5" max="5" width="14.69921875" customWidth="1"/>
    <col min="6" max="6" width="1" customWidth="1"/>
    <col min="7" max="7" width="8.59765625" customWidth="1"/>
    <col min="8" max="8" width="7.09765625" customWidth="1"/>
    <col min="9" max="9" width="2.3984375" customWidth="1"/>
    <col min="10" max="10" width="8.59765625" customWidth="1"/>
    <col min="11" max="11" width="2.3984375" customWidth="1"/>
    <col min="12" max="12" width="9.59765625" customWidth="1"/>
  </cols>
  <sheetData>
    <row r="1" spans="1:14" ht="32.25" customHeight="1" thickBot="1">
      <c r="B1" s="62" t="s">
        <v>43</v>
      </c>
      <c r="C1" s="62"/>
      <c r="D1" s="19"/>
      <c r="E1" s="1"/>
      <c r="F1" s="1"/>
      <c r="G1" s="1"/>
      <c r="H1" s="1"/>
      <c r="I1" s="1"/>
      <c r="J1" s="1"/>
      <c r="K1" s="1"/>
      <c r="L1" s="1"/>
      <c r="M1" s="1"/>
    </row>
    <row r="2" spans="1:14" ht="16.5" customHeight="1">
      <c r="A2" s="1765"/>
      <c r="B2" s="1766"/>
      <c r="C2" s="1766"/>
      <c r="D2" s="1766"/>
      <c r="E2" s="1766"/>
      <c r="F2" s="1767"/>
      <c r="G2" s="726" t="s">
        <v>44</v>
      </c>
      <c r="H2" s="1781" t="s">
        <v>45</v>
      </c>
      <c r="I2" s="1782"/>
      <c r="J2" s="1781" t="s">
        <v>439</v>
      </c>
      <c r="K2" s="1782"/>
      <c r="L2" s="726" t="s">
        <v>148</v>
      </c>
      <c r="M2" s="726" t="s">
        <v>46</v>
      </c>
      <c r="N2" s="727" t="s">
        <v>2</v>
      </c>
    </row>
    <row r="3" spans="1:14" ht="9.75" customHeight="1">
      <c r="A3" s="1768"/>
      <c r="B3" s="1769"/>
      <c r="C3" s="1769"/>
      <c r="D3" s="1770"/>
      <c r="E3" s="1770"/>
      <c r="F3" s="1771"/>
      <c r="G3" s="172" t="s">
        <v>47</v>
      </c>
      <c r="H3" s="1778" t="s">
        <v>431</v>
      </c>
      <c r="I3" s="1779"/>
      <c r="J3" s="1778" t="s">
        <v>431</v>
      </c>
      <c r="K3" s="1779"/>
      <c r="L3" s="172" t="s">
        <v>49</v>
      </c>
      <c r="M3" s="172" t="s">
        <v>22</v>
      </c>
      <c r="N3" s="728" t="s">
        <v>22</v>
      </c>
    </row>
    <row r="4" spans="1:14" ht="18.75" customHeight="1">
      <c r="A4" s="729"/>
      <c r="B4" s="1777" t="s">
        <v>149</v>
      </c>
      <c r="C4" s="357"/>
      <c r="D4" s="147"/>
      <c r="E4" s="410" t="s">
        <v>892</v>
      </c>
      <c r="F4" s="178"/>
      <c r="G4" s="415"/>
      <c r="H4" s="439"/>
      <c r="I4" s="472"/>
      <c r="J4" s="457"/>
      <c r="K4" s="472"/>
      <c r="L4" s="415"/>
      <c r="M4" s="415">
        <f>ROUNDDOWN(J4*L4/1000,0)</f>
        <v>0</v>
      </c>
      <c r="N4" s="730"/>
    </row>
    <row r="5" spans="1:14" ht="18.75" customHeight="1">
      <c r="A5" s="707"/>
      <c r="B5" s="1775"/>
      <c r="C5" s="200"/>
      <c r="D5" s="91"/>
      <c r="E5" s="411" t="s">
        <v>893</v>
      </c>
      <c r="F5" s="173"/>
      <c r="G5" s="416"/>
      <c r="H5" s="457"/>
      <c r="I5" s="451"/>
      <c r="J5" s="457"/>
      <c r="K5" s="462"/>
      <c r="L5" s="416"/>
      <c r="M5" s="416">
        <f t="shared" ref="M5:M9" si="0">ROUNDDOWN(J5*L5/1000,0)</f>
        <v>0</v>
      </c>
      <c r="N5" s="731"/>
    </row>
    <row r="6" spans="1:14" ht="18.75" customHeight="1">
      <c r="A6" s="707"/>
      <c r="B6" s="1775" t="s">
        <v>50</v>
      </c>
      <c r="C6" s="200"/>
      <c r="D6" s="91"/>
      <c r="E6" s="411" t="s">
        <v>894</v>
      </c>
      <c r="F6" s="173"/>
      <c r="G6" s="416"/>
      <c r="H6" s="440"/>
      <c r="I6" s="452"/>
      <c r="J6" s="457"/>
      <c r="K6" s="462"/>
      <c r="L6" s="416"/>
      <c r="M6" s="416">
        <f t="shared" si="0"/>
        <v>0</v>
      </c>
      <c r="N6" s="731"/>
    </row>
    <row r="7" spans="1:14" ht="18.75" customHeight="1">
      <c r="A7" s="707"/>
      <c r="B7" s="1775"/>
      <c r="C7" s="255"/>
      <c r="D7" s="358"/>
      <c r="E7" s="412" t="s">
        <v>895</v>
      </c>
      <c r="F7" s="360"/>
      <c r="G7" s="417"/>
      <c r="H7" s="441"/>
      <c r="I7" s="453"/>
      <c r="J7" s="457"/>
      <c r="K7" s="463"/>
      <c r="L7" s="417"/>
      <c r="M7" s="417">
        <f t="shared" si="0"/>
        <v>0</v>
      </c>
      <c r="N7" s="732"/>
    </row>
    <row r="8" spans="1:14" ht="18.75" customHeight="1">
      <c r="A8" s="707"/>
      <c r="B8" s="1775"/>
      <c r="C8" s="200"/>
      <c r="D8" s="147"/>
      <c r="E8" s="410" t="s">
        <v>896</v>
      </c>
      <c r="F8" s="178"/>
      <c r="G8" s="418"/>
      <c r="H8" s="442"/>
      <c r="I8" s="452"/>
      <c r="J8" s="457">
        <f t="shared" ref="J8" si="1">H8*G8/10</f>
        <v>0</v>
      </c>
      <c r="K8" s="462"/>
      <c r="L8" s="418"/>
      <c r="M8" s="418">
        <f t="shared" si="0"/>
        <v>0</v>
      </c>
      <c r="N8" s="733"/>
    </row>
    <row r="9" spans="1:14" ht="18.75" customHeight="1">
      <c r="A9" s="707"/>
      <c r="B9" s="1775"/>
      <c r="C9" s="200"/>
      <c r="D9" s="29"/>
      <c r="E9" s="715"/>
      <c r="F9" s="714"/>
      <c r="G9" s="426"/>
      <c r="H9" s="430"/>
      <c r="I9" s="453"/>
      <c r="J9" s="460"/>
      <c r="K9" s="463"/>
      <c r="L9" s="426"/>
      <c r="M9" s="426">
        <f t="shared" si="0"/>
        <v>0</v>
      </c>
      <c r="N9" s="734"/>
    </row>
    <row r="10" spans="1:14" ht="18.75" customHeight="1">
      <c r="A10" s="735"/>
      <c r="B10" s="1776"/>
      <c r="C10" s="675"/>
      <c r="D10" s="131"/>
      <c r="E10" s="174" t="s">
        <v>815</v>
      </c>
      <c r="F10" s="175"/>
      <c r="G10" s="419"/>
      <c r="H10" s="443"/>
      <c r="I10" s="454"/>
      <c r="J10" s="458"/>
      <c r="K10" s="464"/>
      <c r="L10" s="420"/>
      <c r="M10" s="419">
        <f>SUM(M4:M9)</f>
        <v>0</v>
      </c>
      <c r="N10" s="736"/>
    </row>
    <row r="11" spans="1:14" ht="18.75" customHeight="1">
      <c r="A11" s="707"/>
      <c r="B11" s="672" t="s">
        <v>150</v>
      </c>
      <c r="C11" s="200"/>
      <c r="D11" s="147"/>
      <c r="E11" s="410" t="s">
        <v>897</v>
      </c>
      <c r="F11" s="178"/>
      <c r="G11" s="418"/>
      <c r="H11" s="442"/>
      <c r="I11" s="472"/>
      <c r="J11" s="459"/>
      <c r="K11" s="465"/>
      <c r="L11" s="418"/>
      <c r="M11" s="415">
        <f t="shared" ref="M11" si="2">ROUNDDOWN(J11*L11/1000,0)</f>
        <v>0</v>
      </c>
      <c r="N11" s="733"/>
    </row>
    <row r="12" spans="1:14" ht="18.75" customHeight="1">
      <c r="A12" s="707"/>
      <c r="B12" s="672" t="s">
        <v>329</v>
      </c>
      <c r="C12" s="200"/>
      <c r="D12" s="91"/>
      <c r="E12" s="410" t="s">
        <v>883</v>
      </c>
      <c r="F12" s="173"/>
      <c r="G12" s="416"/>
      <c r="H12" s="440"/>
      <c r="I12" s="452"/>
      <c r="J12" s="457">
        <f t="shared" ref="J12" si="3">H12*G12/10</f>
        <v>0</v>
      </c>
      <c r="K12" s="466"/>
      <c r="L12" s="416"/>
      <c r="M12" s="416"/>
      <c r="N12" s="731"/>
    </row>
    <row r="13" spans="1:14" ht="18.75" customHeight="1">
      <c r="A13" s="707"/>
      <c r="B13" s="672" t="s">
        <v>330</v>
      </c>
      <c r="C13" s="200"/>
      <c r="D13" s="260"/>
      <c r="E13" s="259" t="s">
        <v>815</v>
      </c>
      <c r="F13" s="267"/>
      <c r="G13" s="421"/>
      <c r="H13" s="443"/>
      <c r="I13" s="454"/>
      <c r="J13" s="458"/>
      <c r="K13" s="467"/>
      <c r="L13" s="421"/>
      <c r="M13" s="416">
        <f>SUM(M11:M12)</f>
        <v>0</v>
      </c>
      <c r="N13" s="737"/>
    </row>
    <row r="14" spans="1:14" ht="18.75" customHeight="1">
      <c r="A14" s="729"/>
      <c r="B14" s="674" t="s">
        <v>151</v>
      </c>
      <c r="C14" s="355"/>
      <c r="D14" s="242"/>
      <c r="E14" s="413" t="s">
        <v>898</v>
      </c>
      <c r="F14" s="356"/>
      <c r="G14" s="422"/>
      <c r="H14" s="444"/>
      <c r="I14" s="472"/>
      <c r="J14" s="459"/>
      <c r="K14" s="465"/>
      <c r="L14" s="422"/>
      <c r="M14" s="422">
        <f t="shared" ref="M14:M17" si="4">ROUNDDOWN(J14*L14/1000,0)</f>
        <v>0</v>
      </c>
      <c r="N14" s="738"/>
    </row>
    <row r="15" spans="1:14" ht="18.75" customHeight="1">
      <c r="A15" s="707"/>
      <c r="B15" s="672" t="s">
        <v>331</v>
      </c>
      <c r="C15" s="200"/>
      <c r="D15" s="233"/>
      <c r="E15" s="414" t="s">
        <v>884</v>
      </c>
      <c r="F15" s="263"/>
      <c r="G15" s="423"/>
      <c r="H15" s="445"/>
      <c r="I15" s="452"/>
      <c r="J15" s="457">
        <f t="shared" ref="J15:J17" si="5">H15*G15/10</f>
        <v>0</v>
      </c>
      <c r="K15" s="466"/>
      <c r="L15" s="423"/>
      <c r="M15" s="423"/>
      <c r="N15" s="739"/>
    </row>
    <row r="16" spans="1:14" ht="18.75" customHeight="1">
      <c r="A16" s="707"/>
      <c r="B16" s="672"/>
      <c r="C16" s="200"/>
      <c r="D16" s="233"/>
      <c r="E16" s="84" t="s">
        <v>304</v>
      </c>
      <c r="F16" s="263"/>
      <c r="G16" s="423"/>
      <c r="H16" s="445"/>
      <c r="I16" s="473"/>
      <c r="J16" s="457">
        <f t="shared" si="5"/>
        <v>0</v>
      </c>
      <c r="K16" s="465"/>
      <c r="L16" s="423"/>
      <c r="M16" s="423">
        <f t="shared" si="4"/>
        <v>0</v>
      </c>
      <c r="N16" s="739"/>
    </row>
    <row r="17" spans="1:14" ht="18.75" customHeight="1">
      <c r="A17" s="707"/>
      <c r="B17" s="672"/>
      <c r="C17" s="200"/>
      <c r="D17" s="233"/>
      <c r="E17" s="84"/>
      <c r="F17" s="263"/>
      <c r="G17" s="423"/>
      <c r="H17" s="445"/>
      <c r="I17" s="473"/>
      <c r="J17" s="457">
        <f t="shared" si="5"/>
        <v>0</v>
      </c>
      <c r="K17" s="465"/>
      <c r="L17" s="423"/>
      <c r="M17" s="423">
        <f t="shared" si="4"/>
        <v>0</v>
      </c>
      <c r="N17" s="739"/>
    </row>
    <row r="18" spans="1:14" ht="18.75" customHeight="1">
      <c r="A18" s="735"/>
      <c r="B18" s="673" t="s">
        <v>332</v>
      </c>
      <c r="C18" s="675"/>
      <c r="D18" s="37"/>
      <c r="E18" s="384" t="s">
        <v>816</v>
      </c>
      <c r="F18" s="180"/>
      <c r="G18" s="424"/>
      <c r="H18" s="446"/>
      <c r="I18" s="455"/>
      <c r="J18" s="458"/>
      <c r="K18" s="467"/>
      <c r="L18" s="424"/>
      <c r="M18" s="424">
        <f>SUM(M14:M17)</f>
        <v>0</v>
      </c>
      <c r="N18" s="740"/>
    </row>
    <row r="19" spans="1:14" ht="18.75" customHeight="1">
      <c r="A19" s="707"/>
      <c r="B19" s="672" t="s">
        <v>152</v>
      </c>
      <c r="C19" s="36"/>
      <c r="D19" s="176"/>
      <c r="E19" s="177" t="s">
        <v>351</v>
      </c>
      <c r="F19" s="178"/>
      <c r="G19" s="431"/>
      <c r="H19" s="447"/>
      <c r="I19" s="717" t="s">
        <v>432</v>
      </c>
      <c r="J19" s="459">
        <f t="shared" ref="J19" si="6">H19*G19/10</f>
        <v>0</v>
      </c>
      <c r="K19" s="717" t="s">
        <v>432</v>
      </c>
      <c r="L19" s="415"/>
      <c r="M19" s="415">
        <f>ROUNDDOWN(J19*L19/1000,0)</f>
        <v>0</v>
      </c>
      <c r="N19" s="730"/>
    </row>
    <row r="20" spans="1:14" ht="18.75" customHeight="1">
      <c r="A20" s="1772" t="s">
        <v>333</v>
      </c>
      <c r="B20" s="1773"/>
      <c r="C20" s="1774"/>
      <c r="D20" s="112"/>
      <c r="E20" s="174" t="s">
        <v>815</v>
      </c>
      <c r="F20" s="175"/>
      <c r="G20" s="432"/>
      <c r="H20" s="448"/>
      <c r="I20" s="454"/>
      <c r="J20" s="458"/>
      <c r="K20" s="468"/>
      <c r="L20" s="420"/>
      <c r="M20" s="424">
        <f>SUM(M19)</f>
        <v>0</v>
      </c>
      <c r="N20" s="736"/>
    </row>
    <row r="21" spans="1:14" ht="18.75" customHeight="1">
      <c r="A21" s="741"/>
      <c r="B21" s="182" t="s">
        <v>153</v>
      </c>
      <c r="C21" s="183"/>
      <c r="D21" s="176"/>
      <c r="E21" s="410" t="s">
        <v>899</v>
      </c>
      <c r="F21" s="178"/>
      <c r="G21" s="433"/>
      <c r="H21" s="447"/>
      <c r="I21" s="472" t="s">
        <v>352</v>
      </c>
      <c r="J21" s="459">
        <f t="shared" ref="J21:J22" si="7">H21*G21/10</f>
        <v>0</v>
      </c>
      <c r="K21" s="465" t="s">
        <v>369</v>
      </c>
      <c r="L21" s="418"/>
      <c r="M21" s="415">
        <f t="shared" ref="M21:M22" si="8">ROUNDDOWN(J21*L21/1000,0)</f>
        <v>0</v>
      </c>
      <c r="N21" s="733"/>
    </row>
    <row r="22" spans="1:14" ht="18.75" customHeight="1">
      <c r="A22" s="742"/>
      <c r="B22" s="184" t="s">
        <v>334</v>
      </c>
      <c r="C22" s="118"/>
      <c r="D22" s="111"/>
      <c r="E22" s="410" t="s">
        <v>885</v>
      </c>
      <c r="F22" s="173"/>
      <c r="G22" s="433"/>
      <c r="H22" s="447"/>
      <c r="I22" s="451"/>
      <c r="J22" s="457">
        <f t="shared" si="7"/>
        <v>0</v>
      </c>
      <c r="K22" s="465"/>
      <c r="L22" s="418"/>
      <c r="M22" s="416">
        <f t="shared" si="8"/>
        <v>0</v>
      </c>
      <c r="N22" s="731"/>
    </row>
    <row r="23" spans="1:14" ht="18.75" customHeight="1">
      <c r="A23" s="743"/>
      <c r="B23" s="361" t="s">
        <v>335</v>
      </c>
      <c r="C23" s="362"/>
      <c r="D23" s="192"/>
      <c r="E23" s="349" t="s">
        <v>815</v>
      </c>
      <c r="F23" s="363"/>
      <c r="G23" s="434"/>
      <c r="H23" s="448"/>
      <c r="I23" s="454"/>
      <c r="J23" s="458"/>
      <c r="K23" s="468"/>
      <c r="L23" s="420"/>
      <c r="M23" s="420">
        <f>SUM(M21:M22)</f>
        <v>0</v>
      </c>
      <c r="N23" s="744"/>
    </row>
    <row r="24" spans="1:14" ht="18.75" customHeight="1">
      <c r="A24" s="742"/>
      <c r="B24" s="365"/>
      <c r="C24" s="118"/>
      <c r="D24" s="176"/>
      <c r="E24" s="177" t="s">
        <v>427</v>
      </c>
      <c r="F24" s="178"/>
      <c r="G24" s="677"/>
      <c r="H24" s="447"/>
      <c r="I24" s="719" t="s">
        <v>879</v>
      </c>
      <c r="J24" s="720">
        <f t="shared" ref="J24:J31" si="9">H24*G24/10</f>
        <v>0</v>
      </c>
      <c r="K24" s="719" t="s">
        <v>879</v>
      </c>
      <c r="L24" s="418"/>
      <c r="M24" s="418">
        <f t="shared" ref="M24:M31" si="10">ROUNDDOWN(J24*L24/1000,0)</f>
        <v>0</v>
      </c>
      <c r="N24" s="733"/>
    </row>
    <row r="25" spans="1:14" ht="18.75" customHeight="1">
      <c r="A25" s="742"/>
      <c r="B25" s="366" t="s">
        <v>424</v>
      </c>
      <c r="C25" s="118"/>
      <c r="D25" s="111"/>
      <c r="E25" s="177" t="s">
        <v>817</v>
      </c>
      <c r="F25" s="173"/>
      <c r="G25" s="677"/>
      <c r="H25" s="1454"/>
      <c r="I25" s="718" t="s">
        <v>832</v>
      </c>
      <c r="J25" s="459">
        <f t="shared" si="9"/>
        <v>0</v>
      </c>
      <c r="K25" s="718" t="s">
        <v>832</v>
      </c>
      <c r="L25" s="418"/>
      <c r="M25" s="416">
        <f t="shared" si="10"/>
        <v>0</v>
      </c>
      <c r="N25" s="731"/>
    </row>
    <row r="26" spans="1:14" ht="18.75" customHeight="1">
      <c r="A26" s="742"/>
      <c r="B26" s="366"/>
      <c r="C26" s="118"/>
      <c r="D26" s="111"/>
      <c r="E26" s="177" t="s">
        <v>818</v>
      </c>
      <c r="F26" s="173"/>
      <c r="G26" s="677"/>
      <c r="H26" s="1454"/>
      <c r="I26" s="718" t="s">
        <v>438</v>
      </c>
      <c r="J26" s="459">
        <f t="shared" si="9"/>
        <v>0</v>
      </c>
      <c r="K26" s="718" t="s">
        <v>432</v>
      </c>
      <c r="L26" s="418"/>
      <c r="M26" s="416">
        <f t="shared" si="10"/>
        <v>0</v>
      </c>
      <c r="N26" s="731"/>
    </row>
    <row r="27" spans="1:14" ht="18.75" customHeight="1">
      <c r="A27" s="742"/>
      <c r="B27" s="366" t="s">
        <v>336</v>
      </c>
      <c r="C27" s="118"/>
      <c r="D27" s="111"/>
      <c r="E27" s="177" t="s">
        <v>428</v>
      </c>
      <c r="F27" s="173"/>
      <c r="G27" s="677"/>
      <c r="H27" s="457"/>
      <c r="I27" s="718" t="s">
        <v>432</v>
      </c>
      <c r="J27" s="459">
        <f t="shared" si="9"/>
        <v>0</v>
      </c>
      <c r="K27" s="718" t="s">
        <v>432</v>
      </c>
      <c r="L27" s="416"/>
      <c r="M27" s="416">
        <f t="shared" si="10"/>
        <v>0</v>
      </c>
      <c r="N27" s="731"/>
    </row>
    <row r="28" spans="1:14" ht="18.75" customHeight="1">
      <c r="A28" s="742"/>
      <c r="B28" s="364"/>
      <c r="C28" s="118"/>
      <c r="D28" s="111"/>
      <c r="E28" s="177" t="s">
        <v>819</v>
      </c>
      <c r="F28" s="173"/>
      <c r="G28" s="677"/>
      <c r="H28" s="457"/>
      <c r="I28" s="718" t="s">
        <v>432</v>
      </c>
      <c r="J28" s="459">
        <f t="shared" si="9"/>
        <v>0</v>
      </c>
      <c r="K28" s="718" t="s">
        <v>432</v>
      </c>
      <c r="L28" s="416"/>
      <c r="M28" s="416">
        <f t="shared" si="10"/>
        <v>0</v>
      </c>
      <c r="N28" s="731"/>
    </row>
    <row r="29" spans="1:14" ht="18.75" customHeight="1">
      <c r="A29" s="742"/>
      <c r="B29" s="366"/>
      <c r="C29" s="118"/>
      <c r="D29" s="111"/>
      <c r="E29" s="177" t="s">
        <v>820</v>
      </c>
      <c r="F29" s="173"/>
      <c r="G29" s="677"/>
      <c r="H29" s="457"/>
      <c r="I29" s="718" t="s">
        <v>432</v>
      </c>
      <c r="J29" s="459">
        <f t="shared" si="9"/>
        <v>0</v>
      </c>
      <c r="K29" s="718" t="s">
        <v>432</v>
      </c>
      <c r="L29" s="416"/>
      <c r="M29" s="416">
        <f t="shared" si="10"/>
        <v>0</v>
      </c>
      <c r="N29" s="731"/>
    </row>
    <row r="30" spans="1:14" ht="18.75" customHeight="1">
      <c r="A30" s="742"/>
      <c r="B30" s="366" t="s">
        <v>337</v>
      </c>
      <c r="C30" s="118"/>
      <c r="D30" s="111"/>
      <c r="E30" s="177" t="s">
        <v>429</v>
      </c>
      <c r="F30" s="173"/>
      <c r="G30" s="1019"/>
      <c r="H30" s="457"/>
      <c r="I30" s="718" t="s">
        <v>432</v>
      </c>
      <c r="J30" s="459">
        <f t="shared" si="9"/>
        <v>0</v>
      </c>
      <c r="K30" s="718" t="s">
        <v>432</v>
      </c>
      <c r="L30" s="416"/>
      <c r="M30" s="416">
        <f t="shared" si="10"/>
        <v>0</v>
      </c>
      <c r="N30" s="731"/>
    </row>
    <row r="31" spans="1:14" ht="18.75" customHeight="1">
      <c r="A31" s="742"/>
      <c r="B31" s="364"/>
      <c r="C31" s="118"/>
      <c r="D31" s="111"/>
      <c r="E31" s="177"/>
      <c r="F31" s="173"/>
      <c r="G31" s="435"/>
      <c r="H31" s="440"/>
      <c r="I31" s="452"/>
      <c r="J31" s="457">
        <f t="shared" si="9"/>
        <v>0</v>
      </c>
      <c r="K31" s="466"/>
      <c r="L31" s="416"/>
      <c r="M31" s="416">
        <f t="shared" si="10"/>
        <v>0</v>
      </c>
      <c r="N31" s="731"/>
    </row>
    <row r="32" spans="1:14" ht="18.75" customHeight="1">
      <c r="A32" s="742"/>
      <c r="B32" s="184"/>
      <c r="C32" s="118"/>
      <c r="D32" s="318"/>
      <c r="E32" s="66" t="s">
        <v>815</v>
      </c>
      <c r="F32" s="267"/>
      <c r="G32" s="436"/>
      <c r="H32" s="449"/>
      <c r="I32" s="453"/>
      <c r="J32" s="460"/>
      <c r="K32" s="469"/>
      <c r="L32" s="421"/>
      <c r="M32" s="421">
        <f>SUM(M24:M31)</f>
        <v>0</v>
      </c>
      <c r="N32" s="737"/>
    </row>
    <row r="33" spans="1:16" ht="18.75" customHeight="1">
      <c r="A33" s="741"/>
      <c r="B33" s="367" t="s">
        <v>155</v>
      </c>
      <c r="C33" s="368"/>
      <c r="D33" s="369"/>
      <c r="E33" s="370" t="s">
        <v>430</v>
      </c>
      <c r="F33" s="371"/>
      <c r="G33" s="437"/>
      <c r="H33" s="450"/>
      <c r="I33" s="470" t="s">
        <v>353</v>
      </c>
      <c r="J33" s="461">
        <f t="shared" ref="J33:J35" si="11">H33*G33/10</f>
        <v>0</v>
      </c>
      <c r="K33" s="470" t="s">
        <v>353</v>
      </c>
      <c r="L33" s="425"/>
      <c r="M33" s="425">
        <f t="shared" ref="M33:M34" si="12">ROUNDDOWN(J33*L33/1000,0)</f>
        <v>0</v>
      </c>
      <c r="N33" s="745"/>
    </row>
    <row r="34" spans="1:16" ht="18.75" customHeight="1">
      <c r="A34" s="742"/>
      <c r="B34" s="676" t="s">
        <v>339</v>
      </c>
      <c r="C34" s="118"/>
      <c r="D34" s="111"/>
      <c r="E34" s="411" t="s">
        <v>900</v>
      </c>
      <c r="F34" s="173"/>
      <c r="G34" s="435"/>
      <c r="H34" s="440"/>
      <c r="I34" s="474" t="s">
        <v>880</v>
      </c>
      <c r="J34" s="457">
        <f t="shared" si="11"/>
        <v>0</v>
      </c>
      <c r="K34" s="474" t="s">
        <v>48</v>
      </c>
      <c r="L34" s="416"/>
      <c r="M34" s="416">
        <f t="shared" si="12"/>
        <v>0</v>
      </c>
      <c r="N34" s="731"/>
    </row>
    <row r="35" spans="1:16" ht="18.75" customHeight="1">
      <c r="A35" s="742"/>
      <c r="B35" s="676" t="s">
        <v>340</v>
      </c>
      <c r="C35" s="118"/>
      <c r="D35" s="176"/>
      <c r="E35" s="177" t="s">
        <v>881</v>
      </c>
      <c r="F35" s="178"/>
      <c r="G35" s="433"/>
      <c r="H35" s="442"/>
      <c r="I35" s="451"/>
      <c r="J35" s="459">
        <f t="shared" si="11"/>
        <v>0</v>
      </c>
      <c r="K35" s="465"/>
      <c r="L35" s="418"/>
      <c r="M35" s="416"/>
      <c r="N35" s="733"/>
    </row>
    <row r="36" spans="1:16" ht="18.75" customHeight="1">
      <c r="A36" s="742"/>
      <c r="B36" s="723" t="s">
        <v>338</v>
      </c>
      <c r="C36" s="118"/>
      <c r="D36" s="192"/>
      <c r="E36" s="721" t="s">
        <v>815</v>
      </c>
      <c r="F36" s="363"/>
      <c r="G36" s="438"/>
      <c r="H36" s="443"/>
      <c r="I36" s="454"/>
      <c r="J36" s="458"/>
      <c r="K36" s="468"/>
      <c r="L36" s="420"/>
      <c r="M36" s="420">
        <f>SUM(M33:M35)</f>
        <v>0</v>
      </c>
      <c r="N36" s="744"/>
    </row>
    <row r="37" spans="1:16" ht="18.75" customHeight="1">
      <c r="A37" s="746"/>
      <c r="B37" s="366"/>
      <c r="C37" s="217"/>
      <c r="D37" s="147"/>
      <c r="E37" s="177" t="s">
        <v>433</v>
      </c>
      <c r="F37" s="178"/>
      <c r="G37" s="1019" t="s">
        <v>526</v>
      </c>
      <c r="H37" s="442"/>
      <c r="I37" s="719" t="s">
        <v>432</v>
      </c>
      <c r="J37" s="720">
        <f t="shared" ref="J37:J41" si="13">H37*G37/10</f>
        <v>0</v>
      </c>
      <c r="K37" s="719" t="s">
        <v>432</v>
      </c>
      <c r="L37" s="418"/>
      <c r="M37" s="418">
        <f t="shared" ref="M37:M41" si="14">ROUNDDOWN(J37*L37/1000,0)</f>
        <v>0</v>
      </c>
      <c r="N37" s="733"/>
      <c r="P37" s="66"/>
    </row>
    <row r="38" spans="1:16" ht="18.75" customHeight="1">
      <c r="A38" s="742"/>
      <c r="B38" s="366" t="s">
        <v>425</v>
      </c>
      <c r="C38" s="219"/>
      <c r="D38" s="358"/>
      <c r="E38" s="359" t="s">
        <v>434</v>
      </c>
      <c r="F38" s="360"/>
      <c r="G38" s="1019" t="s">
        <v>526</v>
      </c>
      <c r="H38" s="441"/>
      <c r="I38" s="722" t="s">
        <v>432</v>
      </c>
      <c r="J38" s="427">
        <f t="shared" si="13"/>
        <v>0</v>
      </c>
      <c r="K38" s="722" t="s">
        <v>432</v>
      </c>
      <c r="L38" s="417"/>
      <c r="M38" s="417">
        <f t="shared" si="14"/>
        <v>0</v>
      </c>
      <c r="N38" s="732"/>
      <c r="P38" s="66"/>
    </row>
    <row r="39" spans="1:16" ht="18.75" customHeight="1">
      <c r="A39" s="742"/>
      <c r="B39" s="1780" t="s">
        <v>426</v>
      </c>
      <c r="C39" s="219"/>
      <c r="D39" s="233"/>
      <c r="E39" s="84" t="s">
        <v>435</v>
      </c>
      <c r="F39" s="263"/>
      <c r="G39" s="1019" t="s">
        <v>526</v>
      </c>
      <c r="H39" s="445"/>
      <c r="I39" s="722" t="s">
        <v>432</v>
      </c>
      <c r="J39" s="427">
        <f t="shared" si="13"/>
        <v>0</v>
      </c>
      <c r="K39" s="722" t="s">
        <v>432</v>
      </c>
      <c r="L39" s="423"/>
      <c r="M39" s="423">
        <f t="shared" si="14"/>
        <v>0</v>
      </c>
      <c r="N39" s="739"/>
      <c r="P39" s="66"/>
    </row>
    <row r="40" spans="1:16" ht="18.75" customHeight="1">
      <c r="A40" s="742"/>
      <c r="B40" s="1780"/>
      <c r="C40" s="219"/>
      <c r="D40" s="233"/>
      <c r="E40" s="84" t="s">
        <v>436</v>
      </c>
      <c r="F40" s="263"/>
      <c r="G40" s="1019" t="s">
        <v>526</v>
      </c>
      <c r="H40" s="445"/>
      <c r="I40" s="722" t="s">
        <v>432</v>
      </c>
      <c r="J40" s="427">
        <f t="shared" si="13"/>
        <v>0</v>
      </c>
      <c r="K40" s="722" t="s">
        <v>432</v>
      </c>
      <c r="L40" s="423"/>
      <c r="M40" s="423">
        <f t="shared" si="14"/>
        <v>0</v>
      </c>
      <c r="N40" s="739"/>
      <c r="P40" s="66"/>
    </row>
    <row r="41" spans="1:16" ht="18.75" customHeight="1">
      <c r="A41" s="742"/>
      <c r="B41" s="1780"/>
      <c r="C41" s="219"/>
      <c r="D41" s="233"/>
      <c r="E41" s="84" t="s">
        <v>437</v>
      </c>
      <c r="F41" s="263"/>
      <c r="G41" s="1019" t="s">
        <v>526</v>
      </c>
      <c r="H41" s="445"/>
      <c r="I41" s="722" t="s">
        <v>432</v>
      </c>
      <c r="J41" s="427">
        <f t="shared" si="13"/>
        <v>0</v>
      </c>
      <c r="K41" s="722" t="s">
        <v>432</v>
      </c>
      <c r="L41" s="423"/>
      <c r="M41" s="423">
        <f t="shared" si="14"/>
        <v>0</v>
      </c>
      <c r="N41" s="739"/>
      <c r="P41" s="66"/>
    </row>
    <row r="42" spans="1:16" ht="18.75" customHeight="1" thickBot="1">
      <c r="A42" s="742"/>
      <c r="B42" s="716"/>
      <c r="C42" s="219"/>
      <c r="D42" s="233"/>
      <c r="E42" s="84" t="s">
        <v>815</v>
      </c>
      <c r="F42" s="263"/>
      <c r="G42" s="724"/>
      <c r="H42" s="428"/>
      <c r="I42" s="456"/>
      <c r="J42" s="429"/>
      <c r="K42" s="471"/>
      <c r="L42" s="725"/>
      <c r="M42" s="1020">
        <f>SUM(M37:M41)</f>
        <v>0</v>
      </c>
      <c r="N42" s="747"/>
      <c r="P42" s="66"/>
    </row>
    <row r="43" spans="1:16" ht="18.75" customHeight="1" thickBot="1">
      <c r="A43" s="748"/>
      <c r="B43" s="667"/>
      <c r="C43" s="668"/>
      <c r="D43" s="669"/>
      <c r="E43" s="799" t="s">
        <v>469</v>
      </c>
      <c r="F43" s="670"/>
      <c r="G43" s="749"/>
      <c r="H43" s="750"/>
      <c r="I43" s="751"/>
      <c r="J43" s="752"/>
      <c r="K43" s="753"/>
      <c r="L43" s="752"/>
      <c r="M43" s="1021">
        <f>M10+M13+M18+M20+M23+M32+M36+M42</f>
        <v>0</v>
      </c>
      <c r="N43" s="754"/>
    </row>
    <row r="44" spans="1:16" ht="20.25" customHeight="1">
      <c r="B44" s="1705"/>
      <c r="C44" s="1705"/>
      <c r="D44" s="1705"/>
      <c r="E44" s="1705"/>
      <c r="F44" s="1705"/>
      <c r="G44" s="1705"/>
      <c r="H44" s="1705"/>
      <c r="I44" s="1705"/>
      <c r="J44" s="1705"/>
      <c r="K44" s="1705"/>
      <c r="L44" s="1705"/>
      <c r="M44" s="1705"/>
      <c r="N44" s="1705"/>
    </row>
    <row r="45" spans="1:16" ht="21.9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6" ht="14.1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6" ht="14.1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6" ht="14.1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ht="14.1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ht="14.1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ht="14.1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ht="14.1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3" ht="14.1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ht="14.1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 ht="14.1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 ht="14.1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2:13" ht="14.1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2:13" ht="14.1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2:13" ht="14.1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2:13" ht="14.1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3" ht="14.1" customHeight="1"/>
    <row r="62" spans="2:13" ht="14.1" customHeight="1"/>
    <row r="63" spans="2:13" ht="14.1" customHeight="1"/>
    <row r="64" spans="2:13" ht="14.1" customHeight="1"/>
    <row r="65" ht="14.1" customHeight="1"/>
    <row r="66" ht="14.1" customHeight="1"/>
    <row r="67" ht="14.1" customHeight="1"/>
    <row r="68" ht="14.1" customHeight="1"/>
    <row r="69" ht="14.1" customHeight="1"/>
  </sheetData>
  <mergeCells count="10">
    <mergeCell ref="B44:N44"/>
    <mergeCell ref="A2:F3"/>
    <mergeCell ref="A20:C20"/>
    <mergeCell ref="B6:B10"/>
    <mergeCell ref="B4:B5"/>
    <mergeCell ref="H3:I3"/>
    <mergeCell ref="J3:K3"/>
    <mergeCell ref="B39:B41"/>
    <mergeCell ref="J2:K2"/>
    <mergeCell ref="H2:I2"/>
  </mergeCells>
  <phoneticPr fontId="2"/>
  <printOptions horizontalCentered="1"/>
  <pageMargins left="0.39370078740157483" right="0.59055118110236227" top="0.78740157480314965" bottom="0.39370078740157483" header="0.51181102362204722" footer="0.51181102362204722"/>
  <pageSetup paperSize="9" fitToWidth="0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transitionEntry="1"/>
  <dimension ref="A1:P38"/>
  <sheetViews>
    <sheetView showGridLines="0" showZeros="0" topLeftCell="A17" workbookViewId="0">
      <selection activeCell="R13" sqref="R13"/>
    </sheetView>
  </sheetViews>
  <sheetFormatPr defaultColWidth="10.59765625" defaultRowHeight="14.4"/>
  <cols>
    <col min="1" max="1" width="1" customWidth="1"/>
    <col min="2" max="2" width="2.09765625" customWidth="1"/>
    <col min="3" max="3" width="0.69921875" customWidth="1"/>
    <col min="4" max="4" width="2.59765625" customWidth="1"/>
    <col min="5" max="5" width="16.59765625" customWidth="1"/>
    <col min="6" max="6" width="0.69921875" customWidth="1"/>
    <col min="7" max="7" width="11.59765625" customWidth="1"/>
    <col min="8" max="8" width="10.8984375" customWidth="1"/>
    <col min="9" max="9" width="1.59765625" customWidth="1"/>
    <col min="10" max="10" width="0.69921875" customWidth="1"/>
    <col min="11" max="11" width="2.09765625" customWidth="1"/>
    <col min="12" max="12" width="0.69921875" customWidth="1"/>
    <col min="13" max="13" width="2.59765625" customWidth="1"/>
    <col min="14" max="14" width="8.59765625" customWidth="1"/>
    <col min="15" max="15" width="11.8984375" customWidth="1"/>
    <col min="16" max="16" width="10.09765625" customWidth="1"/>
  </cols>
  <sheetData>
    <row r="1" spans="1:16" ht="24.75" customHeight="1">
      <c r="B1" s="1802" t="s">
        <v>445</v>
      </c>
      <c r="C1" s="1802"/>
      <c r="D1" s="1802"/>
      <c r="E1" s="1802"/>
      <c r="F1" s="1802"/>
      <c r="G1" s="1802"/>
      <c r="H1" s="1802"/>
      <c r="I1" s="3"/>
      <c r="J1" s="3"/>
      <c r="K1" s="1803" t="s">
        <v>653</v>
      </c>
      <c r="L1" s="1803"/>
      <c r="M1" s="1803"/>
      <c r="N1" s="1803"/>
      <c r="O1" s="1803"/>
      <c r="P1" s="1803"/>
    </row>
    <row r="2" spans="1:16" ht="12" customHeight="1" thickBot="1">
      <c r="B2" s="26"/>
      <c r="C2" s="26"/>
      <c r="D2" s="24"/>
      <c r="E2" s="25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21" customHeight="1">
      <c r="A3" s="1717" t="s">
        <v>139</v>
      </c>
      <c r="B3" s="1743"/>
      <c r="C3" s="1744"/>
      <c r="D3" s="1805" t="s">
        <v>137</v>
      </c>
      <c r="E3" s="1806"/>
      <c r="F3" s="1806"/>
      <c r="G3" s="8" t="s">
        <v>253</v>
      </c>
      <c r="H3" s="304" t="s">
        <v>462</v>
      </c>
      <c r="I3" s="57"/>
      <c r="J3" s="1810" t="s">
        <v>139</v>
      </c>
      <c r="K3" s="1811"/>
      <c r="L3" s="1812"/>
      <c r="M3" s="1817" t="s">
        <v>442</v>
      </c>
      <c r="N3" s="1818"/>
      <c r="O3" s="1819"/>
      <c r="P3" s="1798" t="s">
        <v>51</v>
      </c>
    </row>
    <row r="4" spans="1:16" ht="12.75" customHeight="1">
      <c r="A4" s="1718"/>
      <c r="B4" s="1698"/>
      <c r="C4" s="1699"/>
      <c r="D4" s="1807"/>
      <c r="E4" s="1808"/>
      <c r="F4" s="1809"/>
      <c r="G4" s="995" t="s">
        <v>373</v>
      </c>
      <c r="H4" s="994" t="s">
        <v>361</v>
      </c>
      <c r="I4" s="57"/>
      <c r="J4" s="1813"/>
      <c r="K4" s="1814"/>
      <c r="L4" s="1815"/>
      <c r="M4" s="1820"/>
      <c r="N4" s="1821"/>
      <c r="O4" s="1822"/>
      <c r="P4" s="1799"/>
    </row>
    <row r="5" spans="1:16" ht="26.25" customHeight="1">
      <c r="A5" s="186"/>
      <c r="B5" s="81"/>
      <c r="C5" s="114"/>
      <c r="D5" s="86">
        <v>1</v>
      </c>
      <c r="E5" s="87" t="s">
        <v>52</v>
      </c>
      <c r="F5" s="88"/>
      <c r="G5" s="996"/>
      <c r="H5" s="328"/>
      <c r="I5" s="187"/>
      <c r="J5" s="1816"/>
      <c r="K5" s="1695"/>
      <c r="L5" s="1696"/>
      <c r="M5" s="1823"/>
      <c r="N5" s="1824"/>
      <c r="O5" s="1825"/>
      <c r="P5" s="1005" t="s">
        <v>443</v>
      </c>
    </row>
    <row r="6" spans="1:16" ht="26.25" customHeight="1">
      <c r="A6" s="189"/>
      <c r="B6" s="758">
        <v>20</v>
      </c>
      <c r="C6" s="190"/>
      <c r="D6" s="89">
        <v>2</v>
      </c>
      <c r="E6" s="90" t="s">
        <v>53</v>
      </c>
      <c r="F6" s="801"/>
      <c r="G6" s="997"/>
      <c r="H6" s="329"/>
      <c r="I6" s="187"/>
      <c r="J6" s="1006"/>
      <c r="K6" s="1007"/>
      <c r="L6" s="114"/>
      <c r="M6" s="110">
        <v>1</v>
      </c>
      <c r="N6" s="353" t="s">
        <v>871</v>
      </c>
      <c r="O6" s="755" t="s">
        <v>440</v>
      </c>
      <c r="P6" s="1008"/>
    </row>
    <row r="7" spans="1:16" ht="26.25" customHeight="1">
      <c r="A7" s="189"/>
      <c r="B7" s="1826" t="s">
        <v>131</v>
      </c>
      <c r="C7" s="190"/>
      <c r="D7" s="89">
        <v>3</v>
      </c>
      <c r="E7" s="90" t="s">
        <v>882</v>
      </c>
      <c r="F7" s="801"/>
      <c r="G7" s="997"/>
      <c r="H7" s="329"/>
      <c r="I7" s="187"/>
      <c r="J7" s="1009"/>
      <c r="K7" s="770">
        <v>50</v>
      </c>
      <c r="L7" s="36"/>
      <c r="M7" s="768"/>
      <c r="N7" s="766" t="s">
        <v>315</v>
      </c>
      <c r="O7" s="756" t="s">
        <v>440</v>
      </c>
      <c r="P7" s="1010"/>
    </row>
    <row r="8" spans="1:16" ht="26.25" customHeight="1">
      <c r="A8" s="189"/>
      <c r="B8" s="1826"/>
      <c r="C8" s="190"/>
      <c r="D8" s="89">
        <v>4</v>
      </c>
      <c r="E8" s="90" t="s">
        <v>54</v>
      </c>
      <c r="F8" s="801"/>
      <c r="G8" s="997"/>
      <c r="H8" s="329"/>
      <c r="I8" s="187"/>
      <c r="J8" s="1009"/>
      <c r="K8" s="1804" t="s">
        <v>156</v>
      </c>
      <c r="L8" s="36"/>
      <c r="M8" s="768"/>
      <c r="N8" s="766" t="s">
        <v>315</v>
      </c>
      <c r="O8" s="756" t="s">
        <v>440</v>
      </c>
      <c r="P8" s="1010"/>
    </row>
    <row r="9" spans="1:16" ht="26.25" customHeight="1">
      <c r="A9" s="189"/>
      <c r="B9" s="1826"/>
      <c r="C9" s="190"/>
      <c r="D9" s="89">
        <v>5</v>
      </c>
      <c r="E9" s="90" t="s">
        <v>55</v>
      </c>
      <c r="F9" s="801"/>
      <c r="G9" s="997"/>
      <c r="H9" s="329"/>
      <c r="I9" s="187"/>
      <c r="J9" s="1009"/>
      <c r="K9" s="1804"/>
      <c r="L9" s="769"/>
      <c r="M9" s="768"/>
      <c r="N9" s="1620" t="s">
        <v>886</v>
      </c>
      <c r="O9" s="756" t="s">
        <v>887</v>
      </c>
      <c r="P9" s="1010"/>
    </row>
    <row r="10" spans="1:16" ht="26.25" customHeight="1">
      <c r="A10" s="189"/>
      <c r="B10" s="1826"/>
      <c r="C10" s="190"/>
      <c r="D10" s="89">
        <v>6</v>
      </c>
      <c r="E10" s="90" t="s">
        <v>56</v>
      </c>
      <c r="F10" s="801"/>
      <c r="G10" s="997"/>
      <c r="H10" s="329"/>
      <c r="I10" s="187"/>
      <c r="J10" s="1009"/>
      <c r="K10" s="1804"/>
      <c r="L10" s="769"/>
      <c r="M10" s="1631" t="s">
        <v>901</v>
      </c>
      <c r="N10" s="766"/>
      <c r="O10" s="1011"/>
      <c r="P10" s="1010"/>
    </row>
    <row r="11" spans="1:16" ht="26.25" customHeight="1">
      <c r="A11" s="189"/>
      <c r="B11" s="1826"/>
      <c r="C11" s="190"/>
      <c r="D11" s="89">
        <v>7</v>
      </c>
      <c r="E11" s="90" t="s">
        <v>57</v>
      </c>
      <c r="F11" s="801"/>
      <c r="G11" s="997"/>
      <c r="H11" s="329"/>
      <c r="I11" s="187"/>
      <c r="J11" s="1009"/>
      <c r="K11" s="1804"/>
      <c r="L11" s="1630"/>
      <c r="M11" s="1632" t="s">
        <v>906</v>
      </c>
      <c r="N11" s="1786" t="s">
        <v>910</v>
      </c>
      <c r="O11" s="1787"/>
      <c r="P11" s="1010"/>
    </row>
    <row r="12" spans="1:16" ht="26.25" customHeight="1">
      <c r="A12" s="189"/>
      <c r="B12" s="1826"/>
      <c r="C12" s="190"/>
      <c r="D12" s="89">
        <v>8</v>
      </c>
      <c r="E12" s="90" t="s">
        <v>58</v>
      </c>
      <c r="F12" s="801"/>
      <c r="G12" s="997"/>
      <c r="H12" s="329"/>
      <c r="I12" s="187"/>
      <c r="J12" s="1009"/>
      <c r="K12" s="1804"/>
      <c r="L12" s="1630"/>
      <c r="M12" s="1633" t="s">
        <v>907</v>
      </c>
      <c r="N12" s="1786" t="s">
        <v>911</v>
      </c>
      <c r="O12" s="1787"/>
      <c r="P12" s="1010"/>
    </row>
    <row r="13" spans="1:16" ht="26.25" customHeight="1">
      <c r="A13" s="189"/>
      <c r="B13" s="1826"/>
      <c r="C13" s="190"/>
      <c r="D13" s="372" t="s">
        <v>341</v>
      </c>
      <c r="E13" s="1617" t="s">
        <v>354</v>
      </c>
      <c r="F13" s="764"/>
      <c r="G13" s="998"/>
      <c r="H13" s="765"/>
      <c r="I13" s="187"/>
      <c r="J13" s="1009"/>
      <c r="K13" s="1804"/>
      <c r="L13" s="1630"/>
      <c r="M13" s="1634" t="s">
        <v>908</v>
      </c>
      <c r="N13" s="1786" t="s">
        <v>912</v>
      </c>
      <c r="O13" s="1787"/>
      <c r="P13" s="1010"/>
    </row>
    <row r="14" spans="1:16" ht="26.25" customHeight="1" thickBot="1">
      <c r="A14" s="189"/>
      <c r="B14" s="757"/>
      <c r="C14" s="190"/>
      <c r="D14" s="207" t="s">
        <v>410</v>
      </c>
      <c r="E14" s="373" t="s">
        <v>59</v>
      </c>
      <c r="F14" s="764"/>
      <c r="G14" s="998"/>
      <c r="H14" s="765"/>
      <c r="I14" s="187"/>
      <c r="J14" s="1009"/>
      <c r="K14" s="1804"/>
      <c r="L14" s="769"/>
      <c r="M14" s="1783" t="s">
        <v>903</v>
      </c>
      <c r="N14" s="1784"/>
      <c r="O14" s="1785"/>
      <c r="P14" s="1636"/>
    </row>
    <row r="15" spans="1:16" ht="26.25" customHeight="1" thickBot="1">
      <c r="A15" s="189"/>
      <c r="B15" s="757"/>
      <c r="C15" s="190"/>
      <c r="D15" s="1792" t="s">
        <v>525</v>
      </c>
      <c r="E15" s="1793"/>
      <c r="F15" s="800"/>
      <c r="G15" s="1004">
        <f>SUM(G5:G14)</f>
        <v>0</v>
      </c>
      <c r="H15" s="1001"/>
      <c r="I15" s="187"/>
      <c r="J15" s="1009"/>
      <c r="K15" s="30"/>
      <c r="L15" s="30"/>
      <c r="M15" s="1635"/>
      <c r="N15" s="766" t="s">
        <v>904</v>
      </c>
      <c r="O15" s="1011" t="s">
        <v>913</v>
      </c>
      <c r="P15" s="1637"/>
    </row>
    <row r="16" spans="1:16" ht="26.25" customHeight="1">
      <c r="A16" s="186"/>
      <c r="B16" s="81"/>
      <c r="C16" s="114"/>
      <c r="D16" s="933">
        <v>1</v>
      </c>
      <c r="E16" s="177" t="s">
        <v>60</v>
      </c>
      <c r="F16" s="88"/>
      <c r="G16" s="999"/>
      <c r="H16" s="1000"/>
      <c r="I16" s="187"/>
      <c r="J16" s="1009"/>
      <c r="K16" s="30"/>
      <c r="L16" s="30"/>
      <c r="M16" s="1635"/>
      <c r="N16" s="766" t="s">
        <v>905</v>
      </c>
      <c r="O16" s="1011" t="s">
        <v>914</v>
      </c>
      <c r="P16" s="1636"/>
    </row>
    <row r="17" spans="1:16" ht="26.25" customHeight="1">
      <c r="A17" s="189"/>
      <c r="B17" s="758">
        <v>21</v>
      </c>
      <c r="C17" s="36"/>
      <c r="D17" s="89">
        <v>2</v>
      </c>
      <c r="E17" s="90" t="s">
        <v>61</v>
      </c>
      <c r="F17" s="801"/>
      <c r="G17" s="997"/>
      <c r="H17" s="329"/>
      <c r="I17" s="187"/>
      <c r="J17" s="1009"/>
      <c r="L17" s="36"/>
      <c r="M17" s="303"/>
      <c r="N17" s="766" t="s">
        <v>909</v>
      </c>
      <c r="O17" s="1011" t="s">
        <v>915</v>
      </c>
      <c r="P17" s="1015"/>
    </row>
    <row r="18" spans="1:16" ht="26.25" customHeight="1">
      <c r="A18" s="189"/>
      <c r="B18" s="1794" t="s">
        <v>158</v>
      </c>
      <c r="C18" s="36"/>
      <c r="D18" s="89">
        <v>4</v>
      </c>
      <c r="E18" s="90" t="s">
        <v>252</v>
      </c>
      <c r="F18" s="801"/>
      <c r="G18" s="997"/>
      <c r="H18" s="329"/>
      <c r="I18" s="187"/>
      <c r="J18" s="1622"/>
      <c r="K18" s="1629"/>
      <c r="L18" s="1624"/>
      <c r="M18" s="1790" t="s">
        <v>272</v>
      </c>
      <c r="N18" s="1791"/>
      <c r="O18" s="1791"/>
      <c r="P18" s="1014">
        <f>SUM(P6:P9,P11:P13,P15:P17)</f>
        <v>0</v>
      </c>
    </row>
    <row r="19" spans="1:16" ht="26.25" customHeight="1">
      <c r="A19" s="189"/>
      <c r="B19" s="1794"/>
      <c r="C19" s="36"/>
      <c r="D19" s="89">
        <v>5</v>
      </c>
      <c r="E19" s="90" t="s">
        <v>441</v>
      </c>
      <c r="F19" s="801"/>
      <c r="G19" s="997"/>
      <c r="H19" s="329"/>
      <c r="I19" s="187"/>
      <c r="J19" s="1009"/>
      <c r="K19" s="29">
        <v>50</v>
      </c>
      <c r="L19" s="36"/>
      <c r="M19" s="110">
        <v>2</v>
      </c>
      <c r="N19" s="766" t="s">
        <v>315</v>
      </c>
      <c r="O19" s="756" t="s">
        <v>440</v>
      </c>
      <c r="P19" s="1015"/>
    </row>
    <row r="20" spans="1:16" ht="26.25" customHeight="1" thickBot="1">
      <c r="A20" s="189"/>
      <c r="B20" s="1794"/>
      <c r="C20" s="36"/>
      <c r="D20" s="760">
        <v>9</v>
      </c>
      <c r="E20" s="761" t="s">
        <v>59</v>
      </c>
      <c r="F20" s="764"/>
      <c r="G20" s="998"/>
      <c r="H20" s="765"/>
      <c r="I20" s="187"/>
      <c r="J20" s="1009"/>
      <c r="K20" s="1794" t="s">
        <v>157</v>
      </c>
      <c r="L20" s="36"/>
      <c r="M20" s="176"/>
      <c r="N20" s="766" t="s">
        <v>315</v>
      </c>
      <c r="O20" s="756" t="s">
        <v>440</v>
      </c>
      <c r="P20" s="1015"/>
    </row>
    <row r="21" spans="1:16" ht="26.25" customHeight="1" thickBot="1">
      <c r="A21" s="195"/>
      <c r="B21" s="181"/>
      <c r="C21" s="117"/>
      <c r="D21" s="1792" t="s">
        <v>525</v>
      </c>
      <c r="E21" s="1793"/>
      <c r="F21" s="800"/>
      <c r="G21" s="1004">
        <f>SUM(G16:G20)</f>
        <v>0</v>
      </c>
      <c r="H21" s="1001"/>
      <c r="I21" s="187"/>
      <c r="J21" s="1009"/>
      <c r="K21" s="1794"/>
      <c r="L21" s="36"/>
      <c r="M21" s="176"/>
      <c r="N21" s="766" t="s">
        <v>315</v>
      </c>
      <c r="O21" s="756" t="s">
        <v>440</v>
      </c>
      <c r="P21" s="1636"/>
    </row>
    <row r="22" spans="1:16" ht="26.25" customHeight="1">
      <c r="A22" s="186"/>
      <c r="B22" s="767">
        <v>22</v>
      </c>
      <c r="C22" s="114"/>
      <c r="D22" s="933">
        <v>1</v>
      </c>
      <c r="E22" s="177" t="s">
        <v>62</v>
      </c>
      <c r="F22" s="88"/>
      <c r="G22" s="999"/>
      <c r="H22" s="1000"/>
      <c r="I22" s="187"/>
      <c r="J22" s="1009"/>
      <c r="K22" s="1794"/>
      <c r="L22" s="30"/>
      <c r="M22" s="1628"/>
      <c r="N22" s="1625" t="s">
        <v>315</v>
      </c>
      <c r="O22" s="1626" t="s">
        <v>440</v>
      </c>
      <c r="P22" s="1638"/>
    </row>
    <row r="23" spans="1:16" ht="26.25" customHeight="1">
      <c r="A23" s="189"/>
      <c r="B23" s="1827" t="s">
        <v>446</v>
      </c>
      <c r="C23" s="36"/>
      <c r="D23" s="89">
        <v>2</v>
      </c>
      <c r="E23" s="90" t="s">
        <v>63</v>
      </c>
      <c r="F23" s="801"/>
      <c r="G23" s="997"/>
      <c r="H23" s="329"/>
      <c r="I23" s="187"/>
      <c r="J23" s="1009"/>
      <c r="K23" s="1794"/>
      <c r="L23" s="30"/>
      <c r="M23" s="1795" t="s">
        <v>902</v>
      </c>
      <c r="N23" s="1796"/>
      <c r="O23" s="1797"/>
      <c r="P23" s="1627"/>
    </row>
    <row r="24" spans="1:16" ht="26.25" customHeight="1" thickBot="1">
      <c r="A24" s="189"/>
      <c r="B24" s="1827"/>
      <c r="C24" s="36"/>
      <c r="D24" s="194">
        <v>3</v>
      </c>
      <c r="E24" s="174" t="s">
        <v>64</v>
      </c>
      <c r="F24" s="993"/>
      <c r="G24" s="998"/>
      <c r="H24" s="765"/>
      <c r="I24" s="187"/>
      <c r="J24" s="1622"/>
      <c r="K24" s="1623"/>
      <c r="L24" s="1624"/>
      <c r="M24" s="1790" t="s">
        <v>272</v>
      </c>
      <c r="N24" s="1791"/>
      <c r="O24" s="1791"/>
      <c r="P24" s="1014">
        <f>SUM(P19:P23)</f>
        <v>0</v>
      </c>
    </row>
    <row r="25" spans="1:16" ht="26.25" customHeight="1" thickBot="1">
      <c r="A25" s="195"/>
      <c r="B25" s="1828"/>
      <c r="C25" s="117"/>
      <c r="D25" s="1792" t="s">
        <v>525</v>
      </c>
      <c r="E25" s="1793"/>
      <c r="F25" s="800"/>
      <c r="G25" s="1004">
        <f>SUM(G22:G24)</f>
        <v>0</v>
      </c>
      <c r="H25" s="1001"/>
      <c r="I25" s="187"/>
      <c r="J25" s="1009"/>
      <c r="K25" s="758">
        <v>50</v>
      </c>
      <c r="L25" s="36"/>
      <c r="M25" s="176">
        <v>3</v>
      </c>
      <c r="N25" s="1599" t="s">
        <v>871</v>
      </c>
      <c r="O25" s="1600" t="s">
        <v>440</v>
      </c>
      <c r="P25" s="1015"/>
    </row>
    <row r="26" spans="1:16" ht="26.25" customHeight="1">
      <c r="A26" s="189"/>
      <c r="B26" s="30"/>
      <c r="C26" s="36"/>
      <c r="D26" s="933">
        <v>1</v>
      </c>
      <c r="E26" s="177" t="s">
        <v>65</v>
      </c>
      <c r="F26" s="88"/>
      <c r="G26" s="999"/>
      <c r="H26" s="1000"/>
      <c r="I26" s="187"/>
      <c r="J26" s="1009"/>
      <c r="K26" s="1794" t="s">
        <v>159</v>
      </c>
      <c r="L26" s="36"/>
      <c r="M26" s="768"/>
      <c r="N26" s="766" t="s">
        <v>315</v>
      </c>
      <c r="O26" s="756" t="s">
        <v>440</v>
      </c>
      <c r="P26" s="1010"/>
    </row>
    <row r="27" spans="1:16" ht="26.25" customHeight="1">
      <c r="A27" s="189"/>
      <c r="B27" s="758">
        <v>23</v>
      </c>
      <c r="C27" s="36"/>
      <c r="D27" s="89">
        <v>2</v>
      </c>
      <c r="E27" s="90" t="s">
        <v>66</v>
      </c>
      <c r="F27" s="801"/>
      <c r="G27" s="997"/>
      <c r="H27" s="329"/>
      <c r="I27" s="187"/>
      <c r="J27" s="1009"/>
      <c r="K27" s="1794"/>
      <c r="L27" s="36"/>
      <c r="M27" s="768"/>
      <c r="N27" s="766" t="s">
        <v>315</v>
      </c>
      <c r="O27" s="756" t="s">
        <v>440</v>
      </c>
      <c r="P27" s="1016"/>
    </row>
    <row r="28" spans="1:16" ht="26.25" customHeight="1">
      <c r="A28" s="189"/>
      <c r="B28" s="1794" t="s">
        <v>161</v>
      </c>
      <c r="C28" s="36"/>
      <c r="D28" s="89">
        <v>3</v>
      </c>
      <c r="E28" s="90" t="s">
        <v>68</v>
      </c>
      <c r="F28" s="801"/>
      <c r="G28" s="997"/>
      <c r="H28" s="329"/>
      <c r="I28" s="187"/>
      <c r="J28" s="1009"/>
      <c r="K28" s="1794"/>
      <c r="L28" s="36"/>
      <c r="M28" s="303"/>
      <c r="N28" s="766" t="s">
        <v>315</v>
      </c>
      <c r="O28" s="756" t="s">
        <v>440</v>
      </c>
      <c r="P28" s="1016"/>
    </row>
    <row r="29" spans="1:16" ht="26.25" customHeight="1" thickBot="1">
      <c r="A29" s="189"/>
      <c r="B29" s="1794"/>
      <c r="C29" s="36"/>
      <c r="D29" s="89">
        <v>4</v>
      </c>
      <c r="E29" s="90" t="s">
        <v>67</v>
      </c>
      <c r="F29" s="801"/>
      <c r="G29" s="997"/>
      <c r="H29" s="329"/>
      <c r="I29" s="187"/>
      <c r="J29" s="1012"/>
      <c r="K29" s="1619"/>
      <c r="L29" s="1013"/>
      <c r="M29" s="1790" t="s">
        <v>272</v>
      </c>
      <c r="N29" s="1791"/>
      <c r="O29" s="1791"/>
      <c r="P29" s="1017">
        <f>SUM(P25:P28)</f>
        <v>0</v>
      </c>
    </row>
    <row r="30" spans="1:16" ht="26.25" customHeight="1" thickBot="1">
      <c r="A30" s="189"/>
      <c r="B30" s="1794"/>
      <c r="C30" s="36"/>
      <c r="D30" s="762">
        <v>8</v>
      </c>
      <c r="E30" s="763" t="s">
        <v>888</v>
      </c>
      <c r="F30" s="764"/>
      <c r="G30" s="998"/>
      <c r="H30" s="765"/>
      <c r="I30" s="187"/>
      <c r="J30" s="1800" t="s">
        <v>444</v>
      </c>
      <c r="K30" s="1801"/>
      <c r="L30" s="1801"/>
      <c r="M30" s="1801"/>
      <c r="N30" s="1801"/>
      <c r="O30" s="1801"/>
      <c r="P30" s="1018">
        <f>SUM(P18,P24,P29)</f>
        <v>0</v>
      </c>
    </row>
    <row r="31" spans="1:16" ht="26.25" customHeight="1" thickBot="1">
      <c r="A31" s="189"/>
      <c r="B31" s="1794"/>
      <c r="C31" s="36"/>
      <c r="D31" s="194">
        <v>9</v>
      </c>
      <c r="E31" s="174" t="s">
        <v>59</v>
      </c>
      <c r="F31" s="993"/>
      <c r="G31" s="998"/>
      <c r="H31" s="1003"/>
      <c r="I31" s="187"/>
      <c r="J31" s="187"/>
      <c r="K31" s="187"/>
      <c r="L31" s="187"/>
      <c r="M31" s="187"/>
      <c r="N31" s="187"/>
      <c r="O31" s="187"/>
      <c r="P31" s="187"/>
    </row>
    <row r="32" spans="1:16" ht="26.25" customHeight="1" thickBot="1">
      <c r="A32" s="196"/>
      <c r="B32" s="32"/>
      <c r="C32" s="39"/>
      <c r="D32" s="1788" t="s">
        <v>525</v>
      </c>
      <c r="E32" s="1789"/>
      <c r="F32" s="902"/>
      <c r="G32" s="1004">
        <f>SUM(G26:G31)</f>
        <v>0</v>
      </c>
      <c r="H32" s="1002"/>
      <c r="I32" s="187"/>
      <c r="J32" s="187"/>
      <c r="K32" s="187"/>
      <c r="L32" s="187"/>
      <c r="M32" s="187"/>
      <c r="N32" s="187"/>
      <c r="O32" s="187"/>
      <c r="P32" s="187"/>
    </row>
    <row r="33" spans="1:16" ht="21.9" customHeight="1">
      <c r="A33" s="680"/>
      <c r="B33" s="680"/>
      <c r="C33" s="680"/>
      <c r="D33" s="680"/>
      <c r="E33" s="680"/>
      <c r="F33" s="680"/>
      <c r="G33" s="680"/>
      <c r="H33" s="680"/>
      <c r="I33" s="187"/>
      <c r="J33" s="187"/>
      <c r="K33" s="187"/>
      <c r="L33" s="187"/>
      <c r="M33" s="187"/>
      <c r="N33" s="187"/>
      <c r="O33" s="187"/>
      <c r="P33" s="187"/>
    </row>
    <row r="34" spans="1:16" ht="21.9" customHeight="1">
      <c r="I34" s="187"/>
      <c r="J34" s="187"/>
      <c r="K34" s="187"/>
      <c r="L34" s="187"/>
      <c r="M34" s="187"/>
      <c r="N34" s="187"/>
      <c r="O34" s="187"/>
      <c r="P34" s="187"/>
    </row>
    <row r="35" spans="1:16" ht="21.9" customHeight="1">
      <c r="I35" s="187"/>
      <c r="J35" s="187"/>
      <c r="K35" s="187"/>
      <c r="L35" s="187"/>
      <c r="M35" s="187"/>
      <c r="N35" s="187"/>
      <c r="O35" s="187"/>
      <c r="P35" s="187"/>
    </row>
    <row r="36" spans="1:16" ht="37.5" customHeight="1">
      <c r="I36" s="680"/>
      <c r="J36" s="187"/>
      <c r="K36" s="187"/>
      <c r="L36" s="187"/>
      <c r="M36" s="187"/>
      <c r="N36" s="187"/>
      <c r="O36" s="187"/>
      <c r="P36" s="187"/>
    </row>
    <row r="37" spans="1:16" ht="20.100000000000001" customHeight="1">
      <c r="J37" s="187"/>
      <c r="K37" s="187"/>
      <c r="L37" s="187"/>
      <c r="M37" s="187"/>
      <c r="N37" s="187"/>
      <c r="O37" s="187"/>
      <c r="P37" s="187"/>
    </row>
    <row r="38" spans="1:16">
      <c r="J38" s="680"/>
      <c r="K38" s="680"/>
      <c r="L38" s="680"/>
      <c r="M38" s="680"/>
      <c r="N38" s="680"/>
      <c r="O38" s="680"/>
      <c r="P38" s="680"/>
    </row>
  </sheetData>
  <mergeCells count="27">
    <mergeCell ref="P3:P4"/>
    <mergeCell ref="J30:O30"/>
    <mergeCell ref="B1:H1"/>
    <mergeCell ref="K1:P1"/>
    <mergeCell ref="K8:K14"/>
    <mergeCell ref="A3:C4"/>
    <mergeCell ref="D3:F4"/>
    <mergeCell ref="J3:L5"/>
    <mergeCell ref="M3:O5"/>
    <mergeCell ref="D15:E15"/>
    <mergeCell ref="B7:B13"/>
    <mergeCell ref="B18:B20"/>
    <mergeCell ref="B23:B25"/>
    <mergeCell ref="B28:B31"/>
    <mergeCell ref="M14:O14"/>
    <mergeCell ref="N11:O11"/>
    <mergeCell ref="N12:O12"/>
    <mergeCell ref="N13:O13"/>
    <mergeCell ref="D32:E32"/>
    <mergeCell ref="M29:O29"/>
    <mergeCell ref="D21:E21"/>
    <mergeCell ref="D25:E25"/>
    <mergeCell ref="K26:K28"/>
    <mergeCell ref="M24:O24"/>
    <mergeCell ref="M23:O23"/>
    <mergeCell ref="K20:K23"/>
    <mergeCell ref="M18:O18"/>
  </mergeCells>
  <phoneticPr fontId="2"/>
  <printOptions horizontalCentered="1"/>
  <pageMargins left="0.59055118110236227" right="0.39370078740157483" top="0.78740157480314965" bottom="0.39370078740157483" header="0.51181102362204722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0"/>
  <sheetViews>
    <sheetView showZeros="0" workbookViewId="0">
      <selection activeCell="E5" sqref="E5:I5"/>
    </sheetView>
  </sheetViews>
  <sheetFormatPr defaultColWidth="9" defaultRowHeight="26.25" customHeight="1"/>
  <cols>
    <col min="1" max="1" width="5" style="1168" customWidth="1"/>
    <col min="2" max="2" width="5.09765625" style="1168" customWidth="1"/>
    <col min="3" max="3" width="16.8984375" style="1168" customWidth="1"/>
    <col min="4" max="4" width="7.5" style="1168" customWidth="1"/>
    <col min="5" max="5" width="5" style="1168" customWidth="1"/>
    <col min="6" max="6" width="8.19921875" style="1168" customWidth="1"/>
    <col min="7" max="7" width="4.19921875" style="1168" customWidth="1"/>
    <col min="8" max="8" width="11.69921875" style="1168" customWidth="1"/>
    <col min="9" max="9" width="4.3984375" style="1168" customWidth="1"/>
    <col min="10" max="10" width="8.09765625" style="1168" customWidth="1"/>
    <col min="11" max="11" width="4.3984375" style="1168" customWidth="1"/>
    <col min="12" max="16384" width="9" style="1168"/>
  </cols>
  <sheetData>
    <row r="1" spans="1:11" ht="33" customHeight="1">
      <c r="B1" s="1865" t="s">
        <v>586</v>
      </c>
      <c r="C1" s="1865"/>
      <c r="D1" s="1865"/>
      <c r="E1" s="1865"/>
      <c r="F1" s="1865"/>
      <c r="G1" s="1865"/>
      <c r="H1" s="1865"/>
      <c r="I1" s="1177"/>
      <c r="K1" s="1177"/>
    </row>
    <row r="2" spans="1:11" ht="14.25" customHeight="1" thickBot="1">
      <c r="J2" s="1276"/>
      <c r="K2" s="1276"/>
    </row>
    <row r="3" spans="1:11" ht="39" customHeight="1">
      <c r="A3" s="1866" t="s">
        <v>552</v>
      </c>
      <c r="B3" s="1867"/>
      <c r="C3" s="1867"/>
      <c r="D3" s="1835" t="s">
        <v>587</v>
      </c>
      <c r="E3" s="1811"/>
      <c r="F3" s="1811"/>
      <c r="G3" s="1836"/>
      <c r="H3" s="1835" t="s">
        <v>589</v>
      </c>
      <c r="I3" s="1836"/>
      <c r="J3" s="1835" t="s">
        <v>590</v>
      </c>
      <c r="K3" s="1868"/>
    </row>
    <row r="4" spans="1:11" ht="39" customHeight="1" thickBot="1">
      <c r="A4" s="1833"/>
      <c r="B4" s="1834"/>
      <c r="C4" s="1834"/>
      <c r="D4" s="1837" t="s">
        <v>588</v>
      </c>
      <c r="E4" s="1838"/>
      <c r="F4" s="1838"/>
      <c r="G4" s="1839"/>
      <c r="H4" s="1837"/>
      <c r="I4" s="1839"/>
      <c r="J4" s="1837"/>
      <c r="K4" s="1869"/>
    </row>
    <row r="5" spans="1:11" ht="39" customHeight="1">
      <c r="A5" s="1870" t="s">
        <v>591</v>
      </c>
      <c r="B5" s="1867" t="s">
        <v>600</v>
      </c>
      <c r="C5" s="1867"/>
      <c r="D5" s="1867"/>
      <c r="E5" s="1851" t="s">
        <v>599</v>
      </c>
      <c r="F5" s="1852"/>
      <c r="G5" s="1852"/>
      <c r="H5" s="1852"/>
      <c r="I5" s="1853"/>
      <c r="J5" s="1874"/>
      <c r="K5" s="1875"/>
    </row>
    <row r="6" spans="1:11" ht="39" customHeight="1">
      <c r="A6" s="1860"/>
      <c r="B6" s="1863" t="s">
        <v>598</v>
      </c>
      <c r="C6" s="1871"/>
      <c r="D6" s="1864"/>
      <c r="E6" s="1863"/>
      <c r="F6" s="1871"/>
      <c r="G6" s="1871"/>
      <c r="H6" s="1871"/>
      <c r="I6" s="1269" t="s">
        <v>678</v>
      </c>
      <c r="J6" s="1268"/>
      <c r="K6" s="1281" t="s">
        <v>678</v>
      </c>
    </row>
    <row r="7" spans="1:11" ht="39" customHeight="1">
      <c r="A7" s="1860"/>
      <c r="B7" s="1832" t="s">
        <v>601</v>
      </c>
      <c r="C7" s="1832"/>
      <c r="D7" s="1872"/>
      <c r="E7" s="1873"/>
      <c r="F7" s="1873"/>
      <c r="G7" s="1873"/>
      <c r="H7" s="1873"/>
      <c r="I7" s="1285" t="s">
        <v>679</v>
      </c>
      <c r="J7" s="1286"/>
      <c r="K7" s="1287" t="s">
        <v>679</v>
      </c>
    </row>
    <row r="8" spans="1:11" ht="39" customHeight="1">
      <c r="A8" s="1860"/>
      <c r="B8" s="1832" t="s">
        <v>602</v>
      </c>
      <c r="C8" s="1832"/>
      <c r="D8" s="1872"/>
      <c r="E8" s="1873"/>
      <c r="F8" s="1873"/>
      <c r="G8" s="1873"/>
      <c r="H8" s="1873"/>
      <c r="I8" s="1285" t="s">
        <v>679</v>
      </c>
      <c r="J8" s="1286"/>
      <c r="K8" s="1287" t="s">
        <v>679</v>
      </c>
    </row>
    <row r="9" spans="1:11" ht="39" customHeight="1">
      <c r="A9" s="1860"/>
      <c r="B9" s="1832" t="s">
        <v>603</v>
      </c>
      <c r="C9" s="1832"/>
      <c r="D9" s="1840" t="s">
        <v>605</v>
      </c>
      <c r="E9" s="1841"/>
      <c r="F9" s="1841"/>
      <c r="G9" s="1842"/>
      <c r="H9" s="1268"/>
      <c r="I9" s="1277" t="s">
        <v>677</v>
      </c>
      <c r="J9" s="1268"/>
      <c r="K9" s="1283" t="s">
        <v>677</v>
      </c>
    </row>
    <row r="10" spans="1:11" ht="39" customHeight="1" thickBot="1">
      <c r="A10" s="1861"/>
      <c r="B10" s="1832" t="s">
        <v>604</v>
      </c>
      <c r="C10" s="1832"/>
      <c r="D10" s="1840" t="s">
        <v>605</v>
      </c>
      <c r="E10" s="1841"/>
      <c r="F10" s="1841"/>
      <c r="G10" s="1842"/>
      <c r="H10" s="1273"/>
      <c r="I10" s="1278" t="s">
        <v>677</v>
      </c>
      <c r="J10" s="1268"/>
      <c r="K10" s="1283" t="s">
        <v>677</v>
      </c>
    </row>
    <row r="11" spans="1:11" ht="39" customHeight="1" thickBot="1">
      <c r="A11" s="1843" t="s">
        <v>606</v>
      </c>
      <c r="B11" s="1844"/>
      <c r="C11" s="1844"/>
      <c r="D11" s="1844"/>
      <c r="E11" s="1844"/>
      <c r="F11" s="1844"/>
      <c r="G11" s="1845"/>
      <c r="H11" s="1275"/>
      <c r="I11" s="1288" t="s">
        <v>677</v>
      </c>
      <c r="J11" s="1289"/>
      <c r="K11" s="1290" t="s">
        <v>677</v>
      </c>
    </row>
    <row r="12" spans="1:11" ht="39" customHeight="1" thickTop="1">
      <c r="A12" s="1860" t="s">
        <v>609</v>
      </c>
      <c r="B12" s="1856" t="s">
        <v>607</v>
      </c>
      <c r="C12" s="1856"/>
      <c r="D12" s="1862" t="s">
        <v>592</v>
      </c>
      <c r="E12" s="1862"/>
      <c r="F12" s="1846" t="s">
        <v>613</v>
      </c>
      <c r="G12" s="1847"/>
      <c r="H12" s="1854" t="s">
        <v>594</v>
      </c>
      <c r="I12" s="1855"/>
      <c r="J12" s="1829"/>
      <c r="K12" s="1830"/>
    </row>
    <row r="13" spans="1:11" ht="39" customHeight="1">
      <c r="A13" s="1860"/>
      <c r="B13" s="1857" t="s">
        <v>608</v>
      </c>
      <c r="C13" s="1169" t="s">
        <v>595</v>
      </c>
      <c r="D13" s="1863" t="s">
        <v>598</v>
      </c>
      <c r="E13" s="1864"/>
      <c r="F13" s="1268"/>
      <c r="G13" s="1279" t="s">
        <v>677</v>
      </c>
      <c r="H13" s="1268"/>
      <c r="I13" s="1277" t="s">
        <v>677</v>
      </c>
      <c r="J13" s="1268"/>
      <c r="K13" s="1283" t="s">
        <v>677</v>
      </c>
    </row>
    <row r="14" spans="1:11" ht="39" customHeight="1">
      <c r="A14" s="1860"/>
      <c r="B14" s="1858"/>
      <c r="C14" s="1169" t="s">
        <v>596</v>
      </c>
      <c r="D14" s="1863" t="s">
        <v>598</v>
      </c>
      <c r="E14" s="1864"/>
      <c r="F14" s="1268"/>
      <c r="G14" s="1279" t="s">
        <v>677</v>
      </c>
      <c r="H14" s="1268"/>
      <c r="I14" s="1277" t="s">
        <v>677</v>
      </c>
      <c r="J14" s="1268"/>
      <c r="K14" s="1283" t="s">
        <v>677</v>
      </c>
    </row>
    <row r="15" spans="1:11" ht="39" customHeight="1">
      <c r="A15" s="1860"/>
      <c r="B15" s="1859"/>
      <c r="C15" s="1170" t="s">
        <v>597</v>
      </c>
      <c r="D15" s="1863" t="s">
        <v>598</v>
      </c>
      <c r="E15" s="1864"/>
      <c r="F15" s="1268"/>
      <c r="G15" s="1279" t="s">
        <v>677</v>
      </c>
      <c r="H15" s="1268"/>
      <c r="I15" s="1277" t="s">
        <v>677</v>
      </c>
      <c r="J15" s="1268"/>
      <c r="K15" s="1283" t="s">
        <v>677</v>
      </c>
    </row>
    <row r="16" spans="1:11" ht="39" customHeight="1">
      <c r="A16" s="1860"/>
      <c r="B16" s="1832" t="s">
        <v>610</v>
      </c>
      <c r="C16" s="1832"/>
      <c r="D16" s="1863" t="s">
        <v>598</v>
      </c>
      <c r="E16" s="1864"/>
      <c r="F16" s="1268"/>
      <c r="G16" s="1279" t="s">
        <v>677</v>
      </c>
      <c r="H16" s="1268"/>
      <c r="I16" s="1277" t="s">
        <v>677</v>
      </c>
      <c r="J16" s="1268"/>
      <c r="K16" s="1283" t="s">
        <v>677</v>
      </c>
    </row>
    <row r="17" spans="1:11" ht="39" customHeight="1">
      <c r="A17" s="1860"/>
      <c r="B17" s="1832" t="s">
        <v>611</v>
      </c>
      <c r="C17" s="1832"/>
      <c r="D17" s="1863" t="s">
        <v>598</v>
      </c>
      <c r="E17" s="1864"/>
      <c r="F17" s="1268"/>
      <c r="G17" s="1279" t="s">
        <v>677</v>
      </c>
      <c r="H17" s="1268"/>
      <c r="I17" s="1277" t="s">
        <v>677</v>
      </c>
      <c r="J17" s="1268"/>
      <c r="K17" s="1283" t="s">
        <v>677</v>
      </c>
    </row>
    <row r="18" spans="1:11" ht="39" customHeight="1">
      <c r="A18" s="1861"/>
      <c r="B18" s="1832" t="s">
        <v>612</v>
      </c>
      <c r="C18" s="1832"/>
      <c r="D18" s="1863" t="s">
        <v>598</v>
      </c>
      <c r="E18" s="1864"/>
      <c r="F18" s="1268"/>
      <c r="G18" s="1279" t="s">
        <v>677</v>
      </c>
      <c r="H18" s="1268"/>
      <c r="I18" s="1277" t="s">
        <v>677</v>
      </c>
      <c r="J18" s="1268"/>
      <c r="K18" s="1283" t="s">
        <v>677</v>
      </c>
    </row>
    <row r="19" spans="1:11" ht="39" customHeight="1">
      <c r="A19" s="1831" t="s">
        <v>614</v>
      </c>
      <c r="B19" s="1832"/>
      <c r="C19" s="1832"/>
      <c r="D19" s="1840" t="s">
        <v>615</v>
      </c>
      <c r="E19" s="1841"/>
      <c r="F19" s="1841"/>
      <c r="G19" s="1842"/>
      <c r="H19" s="1268"/>
      <c r="I19" s="1270" t="s">
        <v>680</v>
      </c>
      <c r="J19" s="1268"/>
      <c r="K19" s="1282" t="s">
        <v>680</v>
      </c>
    </row>
    <row r="20" spans="1:11" ht="39" customHeight="1" thickBot="1">
      <c r="A20" s="1833"/>
      <c r="B20" s="1834"/>
      <c r="C20" s="1834"/>
      <c r="D20" s="1848" t="s">
        <v>616</v>
      </c>
      <c r="E20" s="1849"/>
      <c r="F20" s="1849"/>
      <c r="G20" s="1850"/>
      <c r="H20" s="1274">
        <f>SUM(H13:H18)</f>
        <v>0</v>
      </c>
      <c r="I20" s="1280" t="s">
        <v>677</v>
      </c>
      <c r="J20" s="1274"/>
      <c r="K20" s="1284" t="s">
        <v>677</v>
      </c>
    </row>
  </sheetData>
  <mergeCells count="40">
    <mergeCell ref="B1:H1"/>
    <mergeCell ref="A3:C4"/>
    <mergeCell ref="H3:I4"/>
    <mergeCell ref="J3:K4"/>
    <mergeCell ref="A5:A10"/>
    <mergeCell ref="E6:H6"/>
    <mergeCell ref="D7:H7"/>
    <mergeCell ref="D8:H8"/>
    <mergeCell ref="B5:D5"/>
    <mergeCell ref="B6:D6"/>
    <mergeCell ref="B7:C7"/>
    <mergeCell ref="B8:C8"/>
    <mergeCell ref="B9:C9"/>
    <mergeCell ref="B10:C10"/>
    <mergeCell ref="J5:K5"/>
    <mergeCell ref="B17:C17"/>
    <mergeCell ref="A12:A18"/>
    <mergeCell ref="D12:E12"/>
    <mergeCell ref="D13:E13"/>
    <mergeCell ref="D14:E14"/>
    <mergeCell ref="D15:E15"/>
    <mergeCell ref="D16:E16"/>
    <mergeCell ref="D17:E17"/>
    <mergeCell ref="D18:E18"/>
    <mergeCell ref="J12:K12"/>
    <mergeCell ref="A19:C20"/>
    <mergeCell ref="B18:C18"/>
    <mergeCell ref="D3:G3"/>
    <mergeCell ref="D4:G4"/>
    <mergeCell ref="D9:G9"/>
    <mergeCell ref="D10:G10"/>
    <mergeCell ref="A11:G11"/>
    <mergeCell ref="F12:G12"/>
    <mergeCell ref="D19:G19"/>
    <mergeCell ref="D20:G20"/>
    <mergeCell ref="E5:I5"/>
    <mergeCell ref="H12:I12"/>
    <mergeCell ref="B12:C12"/>
    <mergeCell ref="B13:B15"/>
    <mergeCell ref="B16:C16"/>
  </mergeCells>
  <phoneticPr fontId="19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transitionEntry="1"/>
  <dimension ref="A1:IY17"/>
  <sheetViews>
    <sheetView showGridLines="0" topLeftCell="A7" workbookViewId="0">
      <selection activeCell="N11" sqref="N11"/>
    </sheetView>
  </sheetViews>
  <sheetFormatPr defaultColWidth="10.59765625" defaultRowHeight="14.4"/>
  <cols>
    <col min="1" max="1" width="0.69921875" customWidth="1"/>
    <col min="2" max="2" width="2.09765625" customWidth="1"/>
    <col min="3" max="4" width="0.69921875" customWidth="1"/>
    <col min="5" max="5" width="14.69921875" customWidth="1"/>
    <col min="6" max="6" width="1.59765625" customWidth="1"/>
    <col min="7" max="7" width="0.69921875" customWidth="1"/>
    <col min="8" max="8" width="11.3984375" customWidth="1"/>
    <col min="9" max="9" width="4" customWidth="1"/>
    <col min="10" max="11" width="0.69921875" customWidth="1"/>
    <col min="12" max="12" width="11.3984375" customWidth="1"/>
    <col min="13" max="13" width="5.19921875" customWidth="1"/>
    <col min="14" max="14" width="11.3984375" customWidth="1"/>
    <col min="15" max="15" width="4" customWidth="1"/>
    <col min="16" max="16" width="12.09765625" customWidth="1"/>
    <col min="17" max="17" width="4" customWidth="1"/>
    <col min="260" max="260" width="0.69921875" customWidth="1"/>
    <col min="261" max="261" width="2.09765625" customWidth="1"/>
    <col min="262" max="263" width="0.69921875" customWidth="1"/>
    <col min="264" max="264" width="14.59765625" customWidth="1"/>
    <col min="265" max="265" width="0.69921875" customWidth="1"/>
    <col min="266" max="266" width="16.59765625" customWidth="1"/>
    <col min="267" max="267" width="0.69921875" customWidth="1"/>
    <col min="268" max="268" width="2.09765625" customWidth="1"/>
    <col min="269" max="269" width="0.69921875" customWidth="1"/>
    <col min="270" max="271" width="16.59765625" customWidth="1"/>
    <col min="516" max="516" width="0.69921875" customWidth="1"/>
    <col min="517" max="517" width="2.09765625" customWidth="1"/>
    <col min="518" max="519" width="0.69921875" customWidth="1"/>
    <col min="520" max="520" width="14.59765625" customWidth="1"/>
    <col min="521" max="521" width="0.69921875" customWidth="1"/>
    <col min="522" max="522" width="16.59765625" customWidth="1"/>
    <col min="523" max="523" width="0.69921875" customWidth="1"/>
    <col min="524" max="524" width="2.09765625" customWidth="1"/>
    <col min="525" max="525" width="0.69921875" customWidth="1"/>
    <col min="526" max="527" width="16.59765625" customWidth="1"/>
    <col min="772" max="772" width="0.69921875" customWidth="1"/>
    <col min="773" max="773" width="2.09765625" customWidth="1"/>
    <col min="774" max="775" width="0.69921875" customWidth="1"/>
    <col min="776" max="776" width="14.59765625" customWidth="1"/>
    <col min="777" max="777" width="0.69921875" customWidth="1"/>
    <col min="778" max="778" width="16.59765625" customWidth="1"/>
    <col min="779" max="779" width="0.69921875" customWidth="1"/>
    <col min="780" max="780" width="2.09765625" customWidth="1"/>
    <col min="781" max="781" width="0.69921875" customWidth="1"/>
    <col min="782" max="783" width="16.59765625" customWidth="1"/>
    <col min="1028" max="1028" width="0.69921875" customWidth="1"/>
    <col min="1029" max="1029" width="2.09765625" customWidth="1"/>
    <col min="1030" max="1031" width="0.69921875" customWidth="1"/>
    <col min="1032" max="1032" width="14.59765625" customWidth="1"/>
    <col min="1033" max="1033" width="0.69921875" customWidth="1"/>
    <col min="1034" max="1034" width="16.59765625" customWidth="1"/>
    <col min="1035" max="1035" width="0.69921875" customWidth="1"/>
    <col min="1036" max="1036" width="2.09765625" customWidth="1"/>
    <col min="1037" max="1037" width="0.69921875" customWidth="1"/>
    <col min="1038" max="1039" width="16.59765625" customWidth="1"/>
    <col min="1284" max="1284" width="0.69921875" customWidth="1"/>
    <col min="1285" max="1285" width="2.09765625" customWidth="1"/>
    <col min="1286" max="1287" width="0.69921875" customWidth="1"/>
    <col min="1288" max="1288" width="14.59765625" customWidth="1"/>
    <col min="1289" max="1289" width="0.69921875" customWidth="1"/>
    <col min="1290" max="1290" width="16.59765625" customWidth="1"/>
    <col min="1291" max="1291" width="0.69921875" customWidth="1"/>
    <col min="1292" max="1292" width="2.09765625" customWidth="1"/>
    <col min="1293" max="1293" width="0.69921875" customWidth="1"/>
    <col min="1294" max="1295" width="16.59765625" customWidth="1"/>
    <col min="1540" max="1540" width="0.69921875" customWidth="1"/>
    <col min="1541" max="1541" width="2.09765625" customWidth="1"/>
    <col min="1542" max="1543" width="0.69921875" customWidth="1"/>
    <col min="1544" max="1544" width="14.59765625" customWidth="1"/>
    <col min="1545" max="1545" width="0.69921875" customWidth="1"/>
    <col min="1546" max="1546" width="16.59765625" customWidth="1"/>
    <col min="1547" max="1547" width="0.69921875" customWidth="1"/>
    <col min="1548" max="1548" width="2.09765625" customWidth="1"/>
    <col min="1549" max="1549" width="0.69921875" customWidth="1"/>
    <col min="1550" max="1551" width="16.59765625" customWidth="1"/>
    <col min="1796" max="1796" width="0.69921875" customWidth="1"/>
    <col min="1797" max="1797" width="2.09765625" customWidth="1"/>
    <col min="1798" max="1799" width="0.69921875" customWidth="1"/>
    <col min="1800" max="1800" width="14.59765625" customWidth="1"/>
    <col min="1801" max="1801" width="0.69921875" customWidth="1"/>
    <col min="1802" max="1802" width="16.59765625" customWidth="1"/>
    <col min="1803" max="1803" width="0.69921875" customWidth="1"/>
    <col min="1804" max="1804" width="2.09765625" customWidth="1"/>
    <col min="1805" max="1805" width="0.69921875" customWidth="1"/>
    <col min="1806" max="1807" width="16.59765625" customWidth="1"/>
    <col min="2052" max="2052" width="0.69921875" customWidth="1"/>
    <col min="2053" max="2053" width="2.09765625" customWidth="1"/>
    <col min="2054" max="2055" width="0.69921875" customWidth="1"/>
    <col min="2056" max="2056" width="14.59765625" customWidth="1"/>
    <col min="2057" max="2057" width="0.69921875" customWidth="1"/>
    <col min="2058" max="2058" width="16.59765625" customWidth="1"/>
    <col min="2059" max="2059" width="0.69921875" customWidth="1"/>
    <col min="2060" max="2060" width="2.09765625" customWidth="1"/>
    <col min="2061" max="2061" width="0.69921875" customWidth="1"/>
    <col min="2062" max="2063" width="16.59765625" customWidth="1"/>
    <col min="2308" max="2308" width="0.69921875" customWidth="1"/>
    <col min="2309" max="2309" width="2.09765625" customWidth="1"/>
    <col min="2310" max="2311" width="0.69921875" customWidth="1"/>
    <col min="2312" max="2312" width="14.59765625" customWidth="1"/>
    <col min="2313" max="2313" width="0.69921875" customWidth="1"/>
    <col min="2314" max="2314" width="16.59765625" customWidth="1"/>
    <col min="2315" max="2315" width="0.69921875" customWidth="1"/>
    <col min="2316" max="2316" width="2.09765625" customWidth="1"/>
    <col min="2317" max="2317" width="0.69921875" customWidth="1"/>
    <col min="2318" max="2319" width="16.59765625" customWidth="1"/>
    <col min="2564" max="2564" width="0.69921875" customWidth="1"/>
    <col min="2565" max="2565" width="2.09765625" customWidth="1"/>
    <col min="2566" max="2567" width="0.69921875" customWidth="1"/>
    <col min="2568" max="2568" width="14.59765625" customWidth="1"/>
    <col min="2569" max="2569" width="0.69921875" customWidth="1"/>
    <col min="2570" max="2570" width="16.59765625" customWidth="1"/>
    <col min="2571" max="2571" width="0.69921875" customWidth="1"/>
    <col min="2572" max="2572" width="2.09765625" customWidth="1"/>
    <col min="2573" max="2573" width="0.69921875" customWidth="1"/>
    <col min="2574" max="2575" width="16.59765625" customWidth="1"/>
    <col min="2820" max="2820" width="0.69921875" customWidth="1"/>
    <col min="2821" max="2821" width="2.09765625" customWidth="1"/>
    <col min="2822" max="2823" width="0.69921875" customWidth="1"/>
    <col min="2824" max="2824" width="14.59765625" customWidth="1"/>
    <col min="2825" max="2825" width="0.69921875" customWidth="1"/>
    <col min="2826" max="2826" width="16.59765625" customWidth="1"/>
    <col min="2827" max="2827" width="0.69921875" customWidth="1"/>
    <col min="2828" max="2828" width="2.09765625" customWidth="1"/>
    <col min="2829" max="2829" width="0.69921875" customWidth="1"/>
    <col min="2830" max="2831" width="16.59765625" customWidth="1"/>
    <col min="3076" max="3076" width="0.69921875" customWidth="1"/>
    <col min="3077" max="3077" width="2.09765625" customWidth="1"/>
    <col min="3078" max="3079" width="0.69921875" customWidth="1"/>
    <col min="3080" max="3080" width="14.59765625" customWidth="1"/>
    <col min="3081" max="3081" width="0.69921875" customWidth="1"/>
    <col min="3082" max="3082" width="16.59765625" customWidth="1"/>
    <col min="3083" max="3083" width="0.69921875" customWidth="1"/>
    <col min="3084" max="3084" width="2.09765625" customWidth="1"/>
    <col min="3085" max="3085" width="0.69921875" customWidth="1"/>
    <col min="3086" max="3087" width="16.59765625" customWidth="1"/>
    <col min="3332" max="3332" width="0.69921875" customWidth="1"/>
    <col min="3333" max="3333" width="2.09765625" customWidth="1"/>
    <col min="3334" max="3335" width="0.69921875" customWidth="1"/>
    <col min="3336" max="3336" width="14.59765625" customWidth="1"/>
    <col min="3337" max="3337" width="0.69921875" customWidth="1"/>
    <col min="3338" max="3338" width="16.59765625" customWidth="1"/>
    <col min="3339" max="3339" width="0.69921875" customWidth="1"/>
    <col min="3340" max="3340" width="2.09765625" customWidth="1"/>
    <col min="3341" max="3341" width="0.69921875" customWidth="1"/>
    <col min="3342" max="3343" width="16.59765625" customWidth="1"/>
    <col min="3588" max="3588" width="0.69921875" customWidth="1"/>
    <col min="3589" max="3589" width="2.09765625" customWidth="1"/>
    <col min="3590" max="3591" width="0.69921875" customWidth="1"/>
    <col min="3592" max="3592" width="14.59765625" customWidth="1"/>
    <col min="3593" max="3593" width="0.69921875" customWidth="1"/>
    <col min="3594" max="3594" width="16.59765625" customWidth="1"/>
    <col min="3595" max="3595" width="0.69921875" customWidth="1"/>
    <col min="3596" max="3596" width="2.09765625" customWidth="1"/>
    <col min="3597" max="3597" width="0.69921875" customWidth="1"/>
    <col min="3598" max="3599" width="16.59765625" customWidth="1"/>
    <col min="3844" max="3844" width="0.69921875" customWidth="1"/>
    <col min="3845" max="3845" width="2.09765625" customWidth="1"/>
    <col min="3846" max="3847" width="0.69921875" customWidth="1"/>
    <col min="3848" max="3848" width="14.59765625" customWidth="1"/>
    <col min="3849" max="3849" width="0.69921875" customWidth="1"/>
    <col min="3850" max="3850" width="16.59765625" customWidth="1"/>
    <col min="3851" max="3851" width="0.69921875" customWidth="1"/>
    <col min="3852" max="3852" width="2.09765625" customWidth="1"/>
    <col min="3853" max="3853" width="0.69921875" customWidth="1"/>
    <col min="3854" max="3855" width="16.59765625" customWidth="1"/>
    <col min="4100" max="4100" width="0.69921875" customWidth="1"/>
    <col min="4101" max="4101" width="2.09765625" customWidth="1"/>
    <col min="4102" max="4103" width="0.69921875" customWidth="1"/>
    <col min="4104" max="4104" width="14.59765625" customWidth="1"/>
    <col min="4105" max="4105" width="0.69921875" customWidth="1"/>
    <col min="4106" max="4106" width="16.59765625" customWidth="1"/>
    <col min="4107" max="4107" width="0.69921875" customWidth="1"/>
    <col min="4108" max="4108" width="2.09765625" customWidth="1"/>
    <col min="4109" max="4109" width="0.69921875" customWidth="1"/>
    <col min="4110" max="4111" width="16.59765625" customWidth="1"/>
    <col min="4356" max="4356" width="0.69921875" customWidth="1"/>
    <col min="4357" max="4357" width="2.09765625" customWidth="1"/>
    <col min="4358" max="4359" width="0.69921875" customWidth="1"/>
    <col min="4360" max="4360" width="14.59765625" customWidth="1"/>
    <col min="4361" max="4361" width="0.69921875" customWidth="1"/>
    <col min="4362" max="4362" width="16.59765625" customWidth="1"/>
    <col min="4363" max="4363" width="0.69921875" customWidth="1"/>
    <col min="4364" max="4364" width="2.09765625" customWidth="1"/>
    <col min="4365" max="4365" width="0.69921875" customWidth="1"/>
    <col min="4366" max="4367" width="16.59765625" customWidth="1"/>
    <col min="4612" max="4612" width="0.69921875" customWidth="1"/>
    <col min="4613" max="4613" width="2.09765625" customWidth="1"/>
    <col min="4614" max="4615" width="0.69921875" customWidth="1"/>
    <col min="4616" max="4616" width="14.59765625" customWidth="1"/>
    <col min="4617" max="4617" width="0.69921875" customWidth="1"/>
    <col min="4618" max="4618" width="16.59765625" customWidth="1"/>
    <col min="4619" max="4619" width="0.69921875" customWidth="1"/>
    <col min="4620" max="4620" width="2.09765625" customWidth="1"/>
    <col min="4621" max="4621" width="0.69921875" customWidth="1"/>
    <col min="4622" max="4623" width="16.59765625" customWidth="1"/>
    <col min="4868" max="4868" width="0.69921875" customWidth="1"/>
    <col min="4869" max="4869" width="2.09765625" customWidth="1"/>
    <col min="4870" max="4871" width="0.69921875" customWidth="1"/>
    <col min="4872" max="4872" width="14.59765625" customWidth="1"/>
    <col min="4873" max="4873" width="0.69921875" customWidth="1"/>
    <col min="4874" max="4874" width="16.59765625" customWidth="1"/>
    <col min="4875" max="4875" width="0.69921875" customWidth="1"/>
    <col min="4876" max="4876" width="2.09765625" customWidth="1"/>
    <col min="4877" max="4877" width="0.69921875" customWidth="1"/>
    <col min="4878" max="4879" width="16.59765625" customWidth="1"/>
    <col min="5124" max="5124" width="0.69921875" customWidth="1"/>
    <col min="5125" max="5125" width="2.09765625" customWidth="1"/>
    <col min="5126" max="5127" width="0.69921875" customWidth="1"/>
    <col min="5128" max="5128" width="14.59765625" customWidth="1"/>
    <col min="5129" max="5129" width="0.69921875" customWidth="1"/>
    <col min="5130" max="5130" width="16.59765625" customWidth="1"/>
    <col min="5131" max="5131" width="0.69921875" customWidth="1"/>
    <col min="5132" max="5132" width="2.09765625" customWidth="1"/>
    <col min="5133" max="5133" width="0.69921875" customWidth="1"/>
    <col min="5134" max="5135" width="16.59765625" customWidth="1"/>
    <col min="5380" max="5380" width="0.69921875" customWidth="1"/>
    <col min="5381" max="5381" width="2.09765625" customWidth="1"/>
    <col min="5382" max="5383" width="0.69921875" customWidth="1"/>
    <col min="5384" max="5384" width="14.59765625" customWidth="1"/>
    <col min="5385" max="5385" width="0.69921875" customWidth="1"/>
    <col min="5386" max="5386" width="16.59765625" customWidth="1"/>
    <col min="5387" max="5387" width="0.69921875" customWidth="1"/>
    <col min="5388" max="5388" width="2.09765625" customWidth="1"/>
    <col min="5389" max="5389" width="0.69921875" customWidth="1"/>
    <col min="5390" max="5391" width="16.59765625" customWidth="1"/>
    <col min="5636" max="5636" width="0.69921875" customWidth="1"/>
    <col min="5637" max="5637" width="2.09765625" customWidth="1"/>
    <col min="5638" max="5639" width="0.69921875" customWidth="1"/>
    <col min="5640" max="5640" width="14.59765625" customWidth="1"/>
    <col min="5641" max="5641" width="0.69921875" customWidth="1"/>
    <col min="5642" max="5642" width="16.59765625" customWidth="1"/>
    <col min="5643" max="5643" width="0.69921875" customWidth="1"/>
    <col min="5644" max="5644" width="2.09765625" customWidth="1"/>
    <col min="5645" max="5645" width="0.69921875" customWidth="1"/>
    <col min="5646" max="5647" width="16.59765625" customWidth="1"/>
    <col min="5892" max="5892" width="0.69921875" customWidth="1"/>
    <col min="5893" max="5893" width="2.09765625" customWidth="1"/>
    <col min="5894" max="5895" width="0.69921875" customWidth="1"/>
    <col min="5896" max="5896" width="14.59765625" customWidth="1"/>
    <col min="5897" max="5897" width="0.69921875" customWidth="1"/>
    <col min="5898" max="5898" width="16.59765625" customWidth="1"/>
    <col min="5899" max="5899" width="0.69921875" customWidth="1"/>
    <col min="5900" max="5900" width="2.09765625" customWidth="1"/>
    <col min="5901" max="5901" width="0.69921875" customWidth="1"/>
    <col min="5902" max="5903" width="16.59765625" customWidth="1"/>
    <col min="6148" max="6148" width="0.69921875" customWidth="1"/>
    <col min="6149" max="6149" width="2.09765625" customWidth="1"/>
    <col min="6150" max="6151" width="0.69921875" customWidth="1"/>
    <col min="6152" max="6152" width="14.59765625" customWidth="1"/>
    <col min="6153" max="6153" width="0.69921875" customWidth="1"/>
    <col min="6154" max="6154" width="16.59765625" customWidth="1"/>
    <col min="6155" max="6155" width="0.69921875" customWidth="1"/>
    <col min="6156" max="6156" width="2.09765625" customWidth="1"/>
    <col min="6157" max="6157" width="0.69921875" customWidth="1"/>
    <col min="6158" max="6159" width="16.59765625" customWidth="1"/>
    <col min="6404" max="6404" width="0.69921875" customWidth="1"/>
    <col min="6405" max="6405" width="2.09765625" customWidth="1"/>
    <col min="6406" max="6407" width="0.69921875" customWidth="1"/>
    <col min="6408" max="6408" width="14.59765625" customWidth="1"/>
    <col min="6409" max="6409" width="0.69921875" customWidth="1"/>
    <col min="6410" max="6410" width="16.59765625" customWidth="1"/>
    <col min="6411" max="6411" width="0.69921875" customWidth="1"/>
    <col min="6412" max="6412" width="2.09765625" customWidth="1"/>
    <col min="6413" max="6413" width="0.69921875" customWidth="1"/>
    <col min="6414" max="6415" width="16.59765625" customWidth="1"/>
    <col min="6660" max="6660" width="0.69921875" customWidth="1"/>
    <col min="6661" max="6661" width="2.09765625" customWidth="1"/>
    <col min="6662" max="6663" width="0.69921875" customWidth="1"/>
    <col min="6664" max="6664" width="14.59765625" customWidth="1"/>
    <col min="6665" max="6665" width="0.69921875" customWidth="1"/>
    <col min="6666" max="6666" width="16.59765625" customWidth="1"/>
    <col min="6667" max="6667" width="0.69921875" customWidth="1"/>
    <col min="6668" max="6668" width="2.09765625" customWidth="1"/>
    <col min="6669" max="6669" width="0.69921875" customWidth="1"/>
    <col min="6670" max="6671" width="16.59765625" customWidth="1"/>
    <col min="6916" max="6916" width="0.69921875" customWidth="1"/>
    <col min="6917" max="6917" width="2.09765625" customWidth="1"/>
    <col min="6918" max="6919" width="0.69921875" customWidth="1"/>
    <col min="6920" max="6920" width="14.59765625" customWidth="1"/>
    <col min="6921" max="6921" width="0.69921875" customWidth="1"/>
    <col min="6922" max="6922" width="16.59765625" customWidth="1"/>
    <col min="6923" max="6923" width="0.69921875" customWidth="1"/>
    <col min="6924" max="6924" width="2.09765625" customWidth="1"/>
    <col min="6925" max="6925" width="0.69921875" customWidth="1"/>
    <col min="6926" max="6927" width="16.59765625" customWidth="1"/>
    <col min="7172" max="7172" width="0.69921875" customWidth="1"/>
    <col min="7173" max="7173" width="2.09765625" customWidth="1"/>
    <col min="7174" max="7175" width="0.69921875" customWidth="1"/>
    <col min="7176" max="7176" width="14.59765625" customWidth="1"/>
    <col min="7177" max="7177" width="0.69921875" customWidth="1"/>
    <col min="7178" max="7178" width="16.59765625" customWidth="1"/>
    <col min="7179" max="7179" width="0.69921875" customWidth="1"/>
    <col min="7180" max="7180" width="2.09765625" customWidth="1"/>
    <col min="7181" max="7181" width="0.69921875" customWidth="1"/>
    <col min="7182" max="7183" width="16.59765625" customWidth="1"/>
    <col min="7428" max="7428" width="0.69921875" customWidth="1"/>
    <col min="7429" max="7429" width="2.09765625" customWidth="1"/>
    <col min="7430" max="7431" width="0.69921875" customWidth="1"/>
    <col min="7432" max="7432" width="14.59765625" customWidth="1"/>
    <col min="7433" max="7433" width="0.69921875" customWidth="1"/>
    <col min="7434" max="7434" width="16.59765625" customWidth="1"/>
    <col min="7435" max="7435" width="0.69921875" customWidth="1"/>
    <col min="7436" max="7436" width="2.09765625" customWidth="1"/>
    <col min="7437" max="7437" width="0.69921875" customWidth="1"/>
    <col min="7438" max="7439" width="16.59765625" customWidth="1"/>
    <col min="7684" max="7684" width="0.69921875" customWidth="1"/>
    <col min="7685" max="7685" width="2.09765625" customWidth="1"/>
    <col min="7686" max="7687" width="0.69921875" customWidth="1"/>
    <col min="7688" max="7688" width="14.59765625" customWidth="1"/>
    <col min="7689" max="7689" width="0.69921875" customWidth="1"/>
    <col min="7690" max="7690" width="16.59765625" customWidth="1"/>
    <col min="7691" max="7691" width="0.69921875" customWidth="1"/>
    <col min="7692" max="7692" width="2.09765625" customWidth="1"/>
    <col min="7693" max="7693" width="0.69921875" customWidth="1"/>
    <col min="7694" max="7695" width="16.59765625" customWidth="1"/>
    <col min="7940" max="7940" width="0.69921875" customWidth="1"/>
    <col min="7941" max="7941" width="2.09765625" customWidth="1"/>
    <col min="7942" max="7943" width="0.69921875" customWidth="1"/>
    <col min="7944" max="7944" width="14.59765625" customWidth="1"/>
    <col min="7945" max="7945" width="0.69921875" customWidth="1"/>
    <col min="7946" max="7946" width="16.59765625" customWidth="1"/>
    <col min="7947" max="7947" width="0.69921875" customWidth="1"/>
    <col min="7948" max="7948" width="2.09765625" customWidth="1"/>
    <col min="7949" max="7949" width="0.69921875" customWidth="1"/>
    <col min="7950" max="7951" width="16.59765625" customWidth="1"/>
    <col min="8196" max="8196" width="0.69921875" customWidth="1"/>
    <col min="8197" max="8197" width="2.09765625" customWidth="1"/>
    <col min="8198" max="8199" width="0.69921875" customWidth="1"/>
    <col min="8200" max="8200" width="14.59765625" customWidth="1"/>
    <col min="8201" max="8201" width="0.69921875" customWidth="1"/>
    <col min="8202" max="8202" width="16.59765625" customWidth="1"/>
    <col min="8203" max="8203" width="0.69921875" customWidth="1"/>
    <col min="8204" max="8204" width="2.09765625" customWidth="1"/>
    <col min="8205" max="8205" width="0.69921875" customWidth="1"/>
    <col min="8206" max="8207" width="16.59765625" customWidth="1"/>
    <col min="8452" max="8452" width="0.69921875" customWidth="1"/>
    <col min="8453" max="8453" width="2.09765625" customWidth="1"/>
    <col min="8454" max="8455" width="0.69921875" customWidth="1"/>
    <col min="8456" max="8456" width="14.59765625" customWidth="1"/>
    <col min="8457" max="8457" width="0.69921875" customWidth="1"/>
    <col min="8458" max="8458" width="16.59765625" customWidth="1"/>
    <col min="8459" max="8459" width="0.69921875" customWidth="1"/>
    <col min="8460" max="8460" width="2.09765625" customWidth="1"/>
    <col min="8461" max="8461" width="0.69921875" customWidth="1"/>
    <col min="8462" max="8463" width="16.59765625" customWidth="1"/>
    <col min="8708" max="8708" width="0.69921875" customWidth="1"/>
    <col min="8709" max="8709" width="2.09765625" customWidth="1"/>
    <col min="8710" max="8711" width="0.69921875" customWidth="1"/>
    <col min="8712" max="8712" width="14.59765625" customWidth="1"/>
    <col min="8713" max="8713" width="0.69921875" customWidth="1"/>
    <col min="8714" max="8714" width="16.59765625" customWidth="1"/>
    <col min="8715" max="8715" width="0.69921875" customWidth="1"/>
    <col min="8716" max="8716" width="2.09765625" customWidth="1"/>
    <col min="8717" max="8717" width="0.69921875" customWidth="1"/>
    <col min="8718" max="8719" width="16.59765625" customWidth="1"/>
    <col min="8964" max="8964" width="0.69921875" customWidth="1"/>
    <col min="8965" max="8965" width="2.09765625" customWidth="1"/>
    <col min="8966" max="8967" width="0.69921875" customWidth="1"/>
    <col min="8968" max="8968" width="14.59765625" customWidth="1"/>
    <col min="8969" max="8969" width="0.69921875" customWidth="1"/>
    <col min="8970" max="8970" width="16.59765625" customWidth="1"/>
    <col min="8971" max="8971" width="0.69921875" customWidth="1"/>
    <col min="8972" max="8972" width="2.09765625" customWidth="1"/>
    <col min="8973" max="8973" width="0.69921875" customWidth="1"/>
    <col min="8974" max="8975" width="16.59765625" customWidth="1"/>
    <col min="9220" max="9220" width="0.69921875" customWidth="1"/>
    <col min="9221" max="9221" width="2.09765625" customWidth="1"/>
    <col min="9222" max="9223" width="0.69921875" customWidth="1"/>
    <col min="9224" max="9224" width="14.59765625" customWidth="1"/>
    <col min="9225" max="9225" width="0.69921875" customWidth="1"/>
    <col min="9226" max="9226" width="16.59765625" customWidth="1"/>
    <col min="9227" max="9227" width="0.69921875" customWidth="1"/>
    <col min="9228" max="9228" width="2.09765625" customWidth="1"/>
    <col min="9229" max="9229" width="0.69921875" customWidth="1"/>
    <col min="9230" max="9231" width="16.59765625" customWidth="1"/>
    <col min="9476" max="9476" width="0.69921875" customWidth="1"/>
    <col min="9477" max="9477" width="2.09765625" customWidth="1"/>
    <col min="9478" max="9479" width="0.69921875" customWidth="1"/>
    <col min="9480" max="9480" width="14.59765625" customWidth="1"/>
    <col min="9481" max="9481" width="0.69921875" customWidth="1"/>
    <col min="9482" max="9482" width="16.59765625" customWidth="1"/>
    <col min="9483" max="9483" width="0.69921875" customWidth="1"/>
    <col min="9484" max="9484" width="2.09765625" customWidth="1"/>
    <col min="9485" max="9485" width="0.69921875" customWidth="1"/>
    <col min="9486" max="9487" width="16.59765625" customWidth="1"/>
    <col min="9732" max="9732" width="0.69921875" customWidth="1"/>
    <col min="9733" max="9733" width="2.09765625" customWidth="1"/>
    <col min="9734" max="9735" width="0.69921875" customWidth="1"/>
    <col min="9736" max="9736" width="14.59765625" customWidth="1"/>
    <col min="9737" max="9737" width="0.69921875" customWidth="1"/>
    <col min="9738" max="9738" width="16.59765625" customWidth="1"/>
    <col min="9739" max="9739" width="0.69921875" customWidth="1"/>
    <col min="9740" max="9740" width="2.09765625" customWidth="1"/>
    <col min="9741" max="9741" width="0.69921875" customWidth="1"/>
    <col min="9742" max="9743" width="16.59765625" customWidth="1"/>
    <col min="9988" max="9988" width="0.69921875" customWidth="1"/>
    <col min="9989" max="9989" width="2.09765625" customWidth="1"/>
    <col min="9990" max="9991" width="0.69921875" customWidth="1"/>
    <col min="9992" max="9992" width="14.59765625" customWidth="1"/>
    <col min="9993" max="9993" width="0.69921875" customWidth="1"/>
    <col min="9994" max="9994" width="16.59765625" customWidth="1"/>
    <col min="9995" max="9995" width="0.69921875" customWidth="1"/>
    <col min="9996" max="9996" width="2.09765625" customWidth="1"/>
    <col min="9997" max="9997" width="0.69921875" customWidth="1"/>
    <col min="9998" max="9999" width="16.59765625" customWidth="1"/>
    <col min="10244" max="10244" width="0.69921875" customWidth="1"/>
    <col min="10245" max="10245" width="2.09765625" customWidth="1"/>
    <col min="10246" max="10247" width="0.69921875" customWidth="1"/>
    <col min="10248" max="10248" width="14.59765625" customWidth="1"/>
    <col min="10249" max="10249" width="0.69921875" customWidth="1"/>
    <col min="10250" max="10250" width="16.59765625" customWidth="1"/>
    <col min="10251" max="10251" width="0.69921875" customWidth="1"/>
    <col min="10252" max="10252" width="2.09765625" customWidth="1"/>
    <col min="10253" max="10253" width="0.69921875" customWidth="1"/>
    <col min="10254" max="10255" width="16.59765625" customWidth="1"/>
    <col min="10500" max="10500" width="0.69921875" customWidth="1"/>
    <col min="10501" max="10501" width="2.09765625" customWidth="1"/>
    <col min="10502" max="10503" width="0.69921875" customWidth="1"/>
    <col min="10504" max="10504" width="14.59765625" customWidth="1"/>
    <col min="10505" max="10505" width="0.69921875" customWidth="1"/>
    <col min="10506" max="10506" width="16.59765625" customWidth="1"/>
    <col min="10507" max="10507" width="0.69921875" customWidth="1"/>
    <col min="10508" max="10508" width="2.09765625" customWidth="1"/>
    <col min="10509" max="10509" width="0.69921875" customWidth="1"/>
    <col min="10510" max="10511" width="16.59765625" customWidth="1"/>
    <col min="10756" max="10756" width="0.69921875" customWidth="1"/>
    <col min="10757" max="10757" width="2.09765625" customWidth="1"/>
    <col min="10758" max="10759" width="0.69921875" customWidth="1"/>
    <col min="10760" max="10760" width="14.59765625" customWidth="1"/>
    <col min="10761" max="10761" width="0.69921875" customWidth="1"/>
    <col min="10762" max="10762" width="16.59765625" customWidth="1"/>
    <col min="10763" max="10763" width="0.69921875" customWidth="1"/>
    <col min="10764" max="10764" width="2.09765625" customWidth="1"/>
    <col min="10765" max="10765" width="0.69921875" customWidth="1"/>
    <col min="10766" max="10767" width="16.59765625" customWidth="1"/>
    <col min="11012" max="11012" width="0.69921875" customWidth="1"/>
    <col min="11013" max="11013" width="2.09765625" customWidth="1"/>
    <col min="11014" max="11015" width="0.69921875" customWidth="1"/>
    <col min="11016" max="11016" width="14.59765625" customWidth="1"/>
    <col min="11017" max="11017" width="0.69921875" customWidth="1"/>
    <col min="11018" max="11018" width="16.59765625" customWidth="1"/>
    <col min="11019" max="11019" width="0.69921875" customWidth="1"/>
    <col min="11020" max="11020" width="2.09765625" customWidth="1"/>
    <col min="11021" max="11021" width="0.69921875" customWidth="1"/>
    <col min="11022" max="11023" width="16.59765625" customWidth="1"/>
    <col min="11268" max="11268" width="0.69921875" customWidth="1"/>
    <col min="11269" max="11269" width="2.09765625" customWidth="1"/>
    <col min="11270" max="11271" width="0.69921875" customWidth="1"/>
    <col min="11272" max="11272" width="14.59765625" customWidth="1"/>
    <col min="11273" max="11273" width="0.69921875" customWidth="1"/>
    <col min="11274" max="11274" width="16.59765625" customWidth="1"/>
    <col min="11275" max="11275" width="0.69921875" customWidth="1"/>
    <col min="11276" max="11276" width="2.09765625" customWidth="1"/>
    <col min="11277" max="11277" width="0.69921875" customWidth="1"/>
    <col min="11278" max="11279" width="16.59765625" customWidth="1"/>
    <col min="11524" max="11524" width="0.69921875" customWidth="1"/>
    <col min="11525" max="11525" width="2.09765625" customWidth="1"/>
    <col min="11526" max="11527" width="0.69921875" customWidth="1"/>
    <col min="11528" max="11528" width="14.59765625" customWidth="1"/>
    <col min="11529" max="11529" width="0.69921875" customWidth="1"/>
    <col min="11530" max="11530" width="16.59765625" customWidth="1"/>
    <col min="11531" max="11531" width="0.69921875" customWidth="1"/>
    <col min="11532" max="11532" width="2.09765625" customWidth="1"/>
    <col min="11533" max="11533" width="0.69921875" customWidth="1"/>
    <col min="11534" max="11535" width="16.59765625" customWidth="1"/>
    <col min="11780" max="11780" width="0.69921875" customWidth="1"/>
    <col min="11781" max="11781" width="2.09765625" customWidth="1"/>
    <col min="11782" max="11783" width="0.69921875" customWidth="1"/>
    <col min="11784" max="11784" width="14.59765625" customWidth="1"/>
    <col min="11785" max="11785" width="0.69921875" customWidth="1"/>
    <col min="11786" max="11786" width="16.59765625" customWidth="1"/>
    <col min="11787" max="11787" width="0.69921875" customWidth="1"/>
    <col min="11788" max="11788" width="2.09765625" customWidth="1"/>
    <col min="11789" max="11789" width="0.69921875" customWidth="1"/>
    <col min="11790" max="11791" width="16.59765625" customWidth="1"/>
    <col min="12036" max="12036" width="0.69921875" customWidth="1"/>
    <col min="12037" max="12037" width="2.09765625" customWidth="1"/>
    <col min="12038" max="12039" width="0.69921875" customWidth="1"/>
    <col min="12040" max="12040" width="14.59765625" customWidth="1"/>
    <col min="12041" max="12041" width="0.69921875" customWidth="1"/>
    <col min="12042" max="12042" width="16.59765625" customWidth="1"/>
    <col min="12043" max="12043" width="0.69921875" customWidth="1"/>
    <col min="12044" max="12044" width="2.09765625" customWidth="1"/>
    <col min="12045" max="12045" width="0.69921875" customWidth="1"/>
    <col min="12046" max="12047" width="16.59765625" customWidth="1"/>
    <col min="12292" max="12292" width="0.69921875" customWidth="1"/>
    <col min="12293" max="12293" width="2.09765625" customWidth="1"/>
    <col min="12294" max="12295" width="0.69921875" customWidth="1"/>
    <col min="12296" max="12296" width="14.59765625" customWidth="1"/>
    <col min="12297" max="12297" width="0.69921875" customWidth="1"/>
    <col min="12298" max="12298" width="16.59765625" customWidth="1"/>
    <col min="12299" max="12299" width="0.69921875" customWidth="1"/>
    <col min="12300" max="12300" width="2.09765625" customWidth="1"/>
    <col min="12301" max="12301" width="0.69921875" customWidth="1"/>
    <col min="12302" max="12303" width="16.59765625" customWidth="1"/>
    <col min="12548" max="12548" width="0.69921875" customWidth="1"/>
    <col min="12549" max="12549" width="2.09765625" customWidth="1"/>
    <col min="12550" max="12551" width="0.69921875" customWidth="1"/>
    <col min="12552" max="12552" width="14.59765625" customWidth="1"/>
    <col min="12553" max="12553" width="0.69921875" customWidth="1"/>
    <col min="12554" max="12554" width="16.59765625" customWidth="1"/>
    <col min="12555" max="12555" width="0.69921875" customWidth="1"/>
    <col min="12556" max="12556" width="2.09765625" customWidth="1"/>
    <col min="12557" max="12557" width="0.69921875" customWidth="1"/>
    <col min="12558" max="12559" width="16.59765625" customWidth="1"/>
    <col min="12804" max="12804" width="0.69921875" customWidth="1"/>
    <col min="12805" max="12805" width="2.09765625" customWidth="1"/>
    <col min="12806" max="12807" width="0.69921875" customWidth="1"/>
    <col min="12808" max="12808" width="14.59765625" customWidth="1"/>
    <col min="12809" max="12809" width="0.69921875" customWidth="1"/>
    <col min="12810" max="12810" width="16.59765625" customWidth="1"/>
    <col min="12811" max="12811" width="0.69921875" customWidth="1"/>
    <col min="12812" max="12812" width="2.09765625" customWidth="1"/>
    <col min="12813" max="12813" width="0.69921875" customWidth="1"/>
    <col min="12814" max="12815" width="16.59765625" customWidth="1"/>
    <col min="13060" max="13060" width="0.69921875" customWidth="1"/>
    <col min="13061" max="13061" width="2.09765625" customWidth="1"/>
    <col min="13062" max="13063" width="0.69921875" customWidth="1"/>
    <col min="13064" max="13064" width="14.59765625" customWidth="1"/>
    <col min="13065" max="13065" width="0.69921875" customWidth="1"/>
    <col min="13066" max="13066" width="16.59765625" customWidth="1"/>
    <col min="13067" max="13067" width="0.69921875" customWidth="1"/>
    <col min="13068" max="13068" width="2.09765625" customWidth="1"/>
    <col min="13069" max="13069" width="0.69921875" customWidth="1"/>
    <col min="13070" max="13071" width="16.59765625" customWidth="1"/>
    <col min="13316" max="13316" width="0.69921875" customWidth="1"/>
    <col min="13317" max="13317" width="2.09765625" customWidth="1"/>
    <col min="13318" max="13319" width="0.69921875" customWidth="1"/>
    <col min="13320" max="13320" width="14.59765625" customWidth="1"/>
    <col min="13321" max="13321" width="0.69921875" customWidth="1"/>
    <col min="13322" max="13322" width="16.59765625" customWidth="1"/>
    <col min="13323" max="13323" width="0.69921875" customWidth="1"/>
    <col min="13324" max="13324" width="2.09765625" customWidth="1"/>
    <col min="13325" max="13325" width="0.69921875" customWidth="1"/>
    <col min="13326" max="13327" width="16.59765625" customWidth="1"/>
    <col min="13572" max="13572" width="0.69921875" customWidth="1"/>
    <col min="13573" max="13573" width="2.09765625" customWidth="1"/>
    <col min="13574" max="13575" width="0.69921875" customWidth="1"/>
    <col min="13576" max="13576" width="14.59765625" customWidth="1"/>
    <col min="13577" max="13577" width="0.69921875" customWidth="1"/>
    <col min="13578" max="13578" width="16.59765625" customWidth="1"/>
    <col min="13579" max="13579" width="0.69921875" customWidth="1"/>
    <col min="13580" max="13580" width="2.09765625" customWidth="1"/>
    <col min="13581" max="13581" width="0.69921875" customWidth="1"/>
    <col min="13582" max="13583" width="16.59765625" customWidth="1"/>
    <col min="13828" max="13828" width="0.69921875" customWidth="1"/>
    <col min="13829" max="13829" width="2.09765625" customWidth="1"/>
    <col min="13830" max="13831" width="0.69921875" customWidth="1"/>
    <col min="13832" max="13832" width="14.59765625" customWidth="1"/>
    <col min="13833" max="13833" width="0.69921875" customWidth="1"/>
    <col min="13834" max="13834" width="16.59765625" customWidth="1"/>
    <col min="13835" max="13835" width="0.69921875" customWidth="1"/>
    <col min="13836" max="13836" width="2.09765625" customWidth="1"/>
    <col min="13837" max="13837" width="0.69921875" customWidth="1"/>
    <col min="13838" max="13839" width="16.59765625" customWidth="1"/>
    <col min="14084" max="14084" width="0.69921875" customWidth="1"/>
    <col min="14085" max="14085" width="2.09765625" customWidth="1"/>
    <col min="14086" max="14087" width="0.69921875" customWidth="1"/>
    <col min="14088" max="14088" width="14.59765625" customWidth="1"/>
    <col min="14089" max="14089" width="0.69921875" customWidth="1"/>
    <col min="14090" max="14090" width="16.59765625" customWidth="1"/>
    <col min="14091" max="14091" width="0.69921875" customWidth="1"/>
    <col min="14092" max="14092" width="2.09765625" customWidth="1"/>
    <col min="14093" max="14093" width="0.69921875" customWidth="1"/>
    <col min="14094" max="14095" width="16.59765625" customWidth="1"/>
    <col min="14340" max="14340" width="0.69921875" customWidth="1"/>
    <col min="14341" max="14341" width="2.09765625" customWidth="1"/>
    <col min="14342" max="14343" width="0.69921875" customWidth="1"/>
    <col min="14344" max="14344" width="14.59765625" customWidth="1"/>
    <col min="14345" max="14345" width="0.69921875" customWidth="1"/>
    <col min="14346" max="14346" width="16.59765625" customWidth="1"/>
    <col min="14347" max="14347" width="0.69921875" customWidth="1"/>
    <col min="14348" max="14348" width="2.09765625" customWidth="1"/>
    <col min="14349" max="14349" width="0.69921875" customWidth="1"/>
    <col min="14350" max="14351" width="16.59765625" customWidth="1"/>
    <col min="14596" max="14596" width="0.69921875" customWidth="1"/>
    <col min="14597" max="14597" width="2.09765625" customWidth="1"/>
    <col min="14598" max="14599" width="0.69921875" customWidth="1"/>
    <col min="14600" max="14600" width="14.59765625" customWidth="1"/>
    <col min="14601" max="14601" width="0.69921875" customWidth="1"/>
    <col min="14602" max="14602" width="16.59765625" customWidth="1"/>
    <col min="14603" max="14603" width="0.69921875" customWidth="1"/>
    <col min="14604" max="14604" width="2.09765625" customWidth="1"/>
    <col min="14605" max="14605" width="0.69921875" customWidth="1"/>
    <col min="14606" max="14607" width="16.59765625" customWidth="1"/>
    <col min="14852" max="14852" width="0.69921875" customWidth="1"/>
    <col min="14853" max="14853" width="2.09765625" customWidth="1"/>
    <col min="14854" max="14855" width="0.69921875" customWidth="1"/>
    <col min="14856" max="14856" width="14.59765625" customWidth="1"/>
    <col min="14857" max="14857" width="0.69921875" customWidth="1"/>
    <col min="14858" max="14858" width="16.59765625" customWidth="1"/>
    <col min="14859" max="14859" width="0.69921875" customWidth="1"/>
    <col min="14860" max="14860" width="2.09765625" customWidth="1"/>
    <col min="14861" max="14861" width="0.69921875" customWidth="1"/>
    <col min="14862" max="14863" width="16.59765625" customWidth="1"/>
    <col min="15108" max="15108" width="0.69921875" customWidth="1"/>
    <col min="15109" max="15109" width="2.09765625" customWidth="1"/>
    <col min="15110" max="15111" width="0.69921875" customWidth="1"/>
    <col min="15112" max="15112" width="14.59765625" customWidth="1"/>
    <col min="15113" max="15113" width="0.69921875" customWidth="1"/>
    <col min="15114" max="15114" width="16.59765625" customWidth="1"/>
    <col min="15115" max="15115" width="0.69921875" customWidth="1"/>
    <col min="15116" max="15116" width="2.09765625" customWidth="1"/>
    <col min="15117" max="15117" width="0.69921875" customWidth="1"/>
    <col min="15118" max="15119" width="16.59765625" customWidth="1"/>
    <col min="15364" max="15364" width="0.69921875" customWidth="1"/>
    <col min="15365" max="15365" width="2.09765625" customWidth="1"/>
    <col min="15366" max="15367" width="0.69921875" customWidth="1"/>
    <col min="15368" max="15368" width="14.59765625" customWidth="1"/>
    <col min="15369" max="15369" width="0.69921875" customWidth="1"/>
    <col min="15370" max="15370" width="16.59765625" customWidth="1"/>
    <col min="15371" max="15371" width="0.69921875" customWidth="1"/>
    <col min="15372" max="15372" width="2.09765625" customWidth="1"/>
    <col min="15373" max="15373" width="0.69921875" customWidth="1"/>
    <col min="15374" max="15375" width="16.59765625" customWidth="1"/>
    <col min="15620" max="15620" width="0.69921875" customWidth="1"/>
    <col min="15621" max="15621" width="2.09765625" customWidth="1"/>
    <col min="15622" max="15623" width="0.69921875" customWidth="1"/>
    <col min="15624" max="15624" width="14.59765625" customWidth="1"/>
    <col min="15625" max="15625" width="0.69921875" customWidth="1"/>
    <col min="15626" max="15626" width="16.59765625" customWidth="1"/>
    <col min="15627" max="15627" width="0.69921875" customWidth="1"/>
    <col min="15628" max="15628" width="2.09765625" customWidth="1"/>
    <col min="15629" max="15629" width="0.69921875" customWidth="1"/>
    <col min="15630" max="15631" width="16.59765625" customWidth="1"/>
    <col min="15876" max="15876" width="0.69921875" customWidth="1"/>
    <col min="15877" max="15877" width="2.09765625" customWidth="1"/>
    <col min="15878" max="15879" width="0.69921875" customWidth="1"/>
    <col min="15880" max="15880" width="14.59765625" customWidth="1"/>
    <col min="15881" max="15881" width="0.69921875" customWidth="1"/>
    <col min="15882" max="15882" width="16.59765625" customWidth="1"/>
    <col min="15883" max="15883" width="0.69921875" customWidth="1"/>
    <col min="15884" max="15884" width="2.09765625" customWidth="1"/>
    <col min="15885" max="15885" width="0.69921875" customWidth="1"/>
    <col min="15886" max="15887" width="16.59765625" customWidth="1"/>
    <col min="16132" max="16132" width="0.69921875" customWidth="1"/>
    <col min="16133" max="16133" width="2.09765625" customWidth="1"/>
    <col min="16134" max="16135" width="0.69921875" customWidth="1"/>
    <col min="16136" max="16136" width="14.59765625" customWidth="1"/>
    <col min="16137" max="16137" width="0.69921875" customWidth="1"/>
    <col min="16138" max="16138" width="16.59765625" customWidth="1"/>
    <col min="16139" max="16139" width="0.69921875" customWidth="1"/>
    <col min="16140" max="16140" width="2.09765625" customWidth="1"/>
    <col min="16141" max="16141" width="0.69921875" customWidth="1"/>
    <col min="16142" max="16143" width="16.59765625" customWidth="1"/>
  </cols>
  <sheetData>
    <row r="1" spans="1:259" ht="40.5" customHeight="1" thickBot="1">
      <c r="B1" s="62" t="s">
        <v>551</v>
      </c>
      <c r="C1" s="17"/>
      <c r="D1" s="106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</row>
    <row r="2" spans="1:259" ht="30" customHeight="1">
      <c r="A2" s="1884" t="s">
        <v>552</v>
      </c>
      <c r="B2" s="1885"/>
      <c r="C2" s="1885"/>
      <c r="D2" s="1885"/>
      <c r="E2" s="1885"/>
      <c r="F2" s="1886"/>
      <c r="G2" s="1092"/>
      <c r="H2" s="1093" t="s">
        <v>553</v>
      </c>
      <c r="I2" s="1886" t="s">
        <v>554</v>
      </c>
      <c r="J2" s="1094"/>
      <c r="K2" s="1094"/>
      <c r="L2" s="1093" t="s">
        <v>555</v>
      </c>
      <c r="M2" s="1886" t="s">
        <v>554</v>
      </c>
      <c r="N2" s="1876" t="s">
        <v>556</v>
      </c>
      <c r="O2" s="1095"/>
      <c r="P2" s="1876" t="s">
        <v>620</v>
      </c>
      <c r="Q2" s="1878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</row>
    <row r="3" spans="1:259" ht="30" customHeight="1">
      <c r="A3" s="1887"/>
      <c r="B3" s="1888"/>
      <c r="C3" s="1888"/>
      <c r="D3" s="1888"/>
      <c r="E3" s="1888"/>
      <c r="F3" s="1889"/>
      <c r="G3" s="1063"/>
      <c r="H3" s="1064" t="s">
        <v>557</v>
      </c>
      <c r="I3" s="1892"/>
      <c r="J3" s="905"/>
      <c r="K3" s="885"/>
      <c r="L3" s="1065" t="s">
        <v>558</v>
      </c>
      <c r="M3" s="1892"/>
      <c r="N3" s="1877"/>
      <c r="O3" s="1066"/>
      <c r="P3" s="1877"/>
      <c r="Q3" s="1879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</row>
    <row r="4" spans="1:259" ht="30" customHeight="1">
      <c r="A4" s="1887"/>
      <c r="B4" s="1888"/>
      <c r="C4" s="1888"/>
      <c r="D4" s="1888"/>
      <c r="E4" s="1888"/>
      <c r="F4" s="1889"/>
      <c r="G4" s="1067"/>
      <c r="H4" s="1090" t="s">
        <v>559</v>
      </c>
      <c r="I4" s="1680" t="s">
        <v>554</v>
      </c>
      <c r="J4" s="383"/>
      <c r="K4" s="30"/>
      <c r="L4" s="1091" t="s">
        <v>560</v>
      </c>
      <c r="M4" s="1882" t="s">
        <v>554</v>
      </c>
      <c r="N4" s="1068"/>
      <c r="O4" s="1814" t="s">
        <v>554</v>
      </c>
      <c r="P4" s="1877"/>
      <c r="Q4" s="1879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</row>
    <row r="5" spans="1:259" ht="30" customHeight="1">
      <c r="A5" s="1890"/>
      <c r="B5" s="1891"/>
      <c r="C5" s="1891"/>
      <c r="D5" s="1891"/>
      <c r="E5" s="1891"/>
      <c r="F5" s="1892"/>
      <c r="G5" s="1063"/>
      <c r="H5" s="1064" t="s">
        <v>561</v>
      </c>
      <c r="I5" s="1696"/>
      <c r="J5" s="905"/>
      <c r="K5" s="885"/>
      <c r="L5" s="1069" t="s">
        <v>562</v>
      </c>
      <c r="M5" s="1883"/>
      <c r="N5" s="1070"/>
      <c r="O5" s="1695"/>
      <c r="P5" s="1880"/>
      <c r="Q5" s="188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</row>
    <row r="6" spans="1:259" ht="30" customHeight="1">
      <c r="A6" s="1096"/>
      <c r="B6" s="1071"/>
      <c r="C6" s="1007"/>
      <c r="D6" s="86"/>
      <c r="E6" s="948" t="s">
        <v>563</v>
      </c>
      <c r="F6" s="948"/>
      <c r="G6" s="566"/>
      <c r="H6" s="1072"/>
      <c r="I6" s="903" t="s">
        <v>554</v>
      </c>
      <c r="J6" s="1072"/>
      <c r="K6" s="1007"/>
      <c r="L6" s="1007"/>
      <c r="M6" s="1105" t="s">
        <v>568</v>
      </c>
      <c r="N6" s="1023"/>
      <c r="O6" s="1106" t="s">
        <v>566</v>
      </c>
      <c r="P6" s="1073"/>
      <c r="Q6" s="1171" t="s">
        <v>617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</row>
    <row r="7" spans="1:259" ht="30" customHeight="1">
      <c r="A7" s="199"/>
      <c r="B7" s="1794" t="s">
        <v>564</v>
      </c>
      <c r="C7" s="30"/>
      <c r="D7" s="933"/>
      <c r="E7" s="1085" t="s">
        <v>565</v>
      </c>
      <c r="F7" s="1085"/>
      <c r="G7" s="1082"/>
      <c r="H7" s="1086"/>
      <c r="I7" s="1087" t="s">
        <v>554</v>
      </c>
      <c r="J7" s="1086"/>
      <c r="K7" s="1088"/>
      <c r="L7" s="1088"/>
      <c r="M7" s="1089" t="s">
        <v>566</v>
      </c>
      <c r="N7" s="1083"/>
      <c r="O7" s="1088" t="s">
        <v>566</v>
      </c>
      <c r="P7" s="1084"/>
      <c r="Q7" s="1172" t="s">
        <v>617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</row>
    <row r="8" spans="1:259" ht="30" customHeight="1">
      <c r="A8" s="199"/>
      <c r="B8" s="1794"/>
      <c r="C8" s="30"/>
      <c r="D8" s="1081"/>
      <c r="E8" s="1115" t="s">
        <v>559</v>
      </c>
      <c r="F8" s="1115"/>
      <c r="G8" s="1075"/>
      <c r="H8" s="1116"/>
      <c r="I8" s="1117" t="s">
        <v>554</v>
      </c>
      <c r="J8" s="1116"/>
      <c r="K8" s="1118"/>
      <c r="L8" s="1118"/>
      <c r="M8" s="1119" t="s">
        <v>566</v>
      </c>
      <c r="N8" s="1079"/>
      <c r="O8" s="1118" t="s">
        <v>566</v>
      </c>
      <c r="P8" s="1080"/>
      <c r="Q8" s="1173" t="s">
        <v>617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</row>
    <row r="9" spans="1:259" ht="30" customHeight="1">
      <c r="A9" s="199"/>
      <c r="B9" s="1794"/>
      <c r="C9" s="30"/>
      <c r="D9" s="1120"/>
      <c r="E9" s="1121" t="s">
        <v>555</v>
      </c>
      <c r="F9" s="1121"/>
      <c r="G9" s="1075"/>
      <c r="H9" s="1122"/>
      <c r="I9" s="1123" t="s">
        <v>554</v>
      </c>
      <c r="J9" s="1122"/>
      <c r="K9" s="1124"/>
      <c r="L9" s="1124"/>
      <c r="M9" s="1125" t="s">
        <v>566</v>
      </c>
      <c r="N9" s="1079"/>
      <c r="O9" s="1124" t="s">
        <v>566</v>
      </c>
      <c r="P9" s="1080"/>
      <c r="Q9" s="1173" t="s">
        <v>617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</row>
    <row r="10" spans="1:259" ht="30" customHeight="1" thickBot="1">
      <c r="A10" s="199"/>
      <c r="B10" s="1794"/>
      <c r="C10" s="30"/>
      <c r="D10" s="1120"/>
      <c r="E10" s="1121" t="s">
        <v>560</v>
      </c>
      <c r="F10" s="1121"/>
      <c r="G10" s="1075"/>
      <c r="H10" s="1122"/>
      <c r="I10" s="1123" t="s">
        <v>554</v>
      </c>
      <c r="J10" s="1122"/>
      <c r="K10" s="1124"/>
      <c r="L10" s="1124"/>
      <c r="M10" s="1125" t="s">
        <v>566</v>
      </c>
      <c r="N10" s="1107"/>
      <c r="O10" s="1108" t="s">
        <v>566</v>
      </c>
      <c r="P10" s="1080"/>
      <c r="Q10" s="1173" t="s">
        <v>618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ht="30" customHeight="1" thickBot="1">
      <c r="A11" s="1126"/>
      <c r="B11" s="1127"/>
      <c r="C11" s="1128"/>
      <c r="D11" s="1129"/>
      <c r="E11" s="1130" t="s">
        <v>569</v>
      </c>
      <c r="F11" s="1131"/>
      <c r="G11" s="1132"/>
      <c r="H11" s="1131"/>
      <c r="I11" s="1133" t="s">
        <v>554</v>
      </c>
      <c r="J11" s="1131"/>
      <c r="K11" s="1131"/>
      <c r="L11" s="1131"/>
      <c r="M11" s="1134"/>
      <c r="N11" s="1135"/>
      <c r="O11" s="1136" t="s">
        <v>566</v>
      </c>
      <c r="P11" s="1137"/>
      <c r="Q11" s="1174" t="s">
        <v>617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</row>
    <row r="12" spans="1:259" ht="30" customHeight="1" thickTop="1">
      <c r="A12" s="199"/>
      <c r="B12" s="475"/>
      <c r="C12" s="30"/>
      <c r="D12" s="933"/>
      <c r="E12" s="66" t="s">
        <v>563</v>
      </c>
      <c r="F12" s="66"/>
      <c r="G12" s="315"/>
      <c r="H12" s="383"/>
      <c r="I12" s="904" t="s">
        <v>554</v>
      </c>
      <c r="J12" s="383"/>
      <c r="K12" s="30"/>
      <c r="L12" s="30"/>
      <c r="M12" s="36" t="s">
        <v>566</v>
      </c>
      <c r="N12" s="1109"/>
      <c r="O12" s="1110" t="s">
        <v>566</v>
      </c>
      <c r="P12" s="1114"/>
      <c r="Q12" s="1175" t="s">
        <v>617</v>
      </c>
    </row>
    <row r="13" spans="1:259" ht="30" customHeight="1">
      <c r="A13" s="199"/>
      <c r="B13" s="1794" t="s">
        <v>681</v>
      </c>
      <c r="C13" s="30"/>
      <c r="D13" s="933"/>
      <c r="E13" s="1074" t="s">
        <v>565</v>
      </c>
      <c r="F13" s="1074"/>
      <c r="G13" s="1082"/>
      <c r="H13" s="1076"/>
      <c r="I13" s="1077" t="s">
        <v>554</v>
      </c>
      <c r="J13" s="1076"/>
      <c r="K13" s="908"/>
      <c r="L13" s="908"/>
      <c r="M13" s="1078" t="s">
        <v>566</v>
      </c>
      <c r="N13" s="1083"/>
      <c r="O13" s="908" t="s">
        <v>566</v>
      </c>
      <c r="P13" s="1084"/>
      <c r="Q13" s="1173" t="s">
        <v>618</v>
      </c>
    </row>
    <row r="14" spans="1:259" ht="30" customHeight="1">
      <c r="A14" s="199"/>
      <c r="B14" s="1794"/>
      <c r="C14" s="30"/>
      <c r="D14" s="1081"/>
      <c r="E14" s="1085" t="s">
        <v>559</v>
      </c>
      <c r="F14" s="1085"/>
      <c r="G14" s="1082"/>
      <c r="H14" s="1086"/>
      <c r="I14" s="1077" t="s">
        <v>554</v>
      </c>
      <c r="J14" s="1086"/>
      <c r="K14" s="1088"/>
      <c r="L14" s="1088"/>
      <c r="M14" s="1089" t="s">
        <v>566</v>
      </c>
      <c r="N14" s="1083"/>
      <c r="O14" s="1088" t="s">
        <v>566</v>
      </c>
      <c r="P14" s="1084"/>
      <c r="Q14" s="1173" t="s">
        <v>619</v>
      </c>
    </row>
    <row r="15" spans="1:259" ht="30" customHeight="1">
      <c r="A15" s="199"/>
      <c r="B15" s="1794"/>
      <c r="C15" s="30"/>
      <c r="D15" s="1081"/>
      <c r="E15" s="1085" t="s">
        <v>555</v>
      </c>
      <c r="F15" s="1085"/>
      <c r="G15" s="1082"/>
      <c r="H15" s="1086"/>
      <c r="I15" s="1077" t="s">
        <v>554</v>
      </c>
      <c r="J15" s="1086"/>
      <c r="K15" s="1088"/>
      <c r="L15" s="1088"/>
      <c r="M15" s="1089" t="s">
        <v>566</v>
      </c>
      <c r="N15" s="1083"/>
      <c r="O15" s="1088" t="s">
        <v>566</v>
      </c>
      <c r="P15" s="1084"/>
      <c r="Q15" s="1173" t="s">
        <v>617</v>
      </c>
    </row>
    <row r="16" spans="1:259" ht="30" customHeight="1" thickBot="1">
      <c r="A16" s="199"/>
      <c r="B16" s="1794"/>
      <c r="C16" s="30"/>
      <c r="D16" s="1081"/>
      <c r="E16" s="1085" t="s">
        <v>560</v>
      </c>
      <c r="F16" s="1085"/>
      <c r="G16" s="1082"/>
      <c r="H16" s="1086"/>
      <c r="I16" s="1077" t="s">
        <v>554</v>
      </c>
      <c r="J16" s="1086"/>
      <c r="K16" s="1088"/>
      <c r="L16" s="1088"/>
      <c r="M16" s="1089" t="s">
        <v>566</v>
      </c>
      <c r="N16" s="1107"/>
      <c r="O16" s="1108" t="s">
        <v>566</v>
      </c>
      <c r="P16" s="1084"/>
      <c r="Q16" s="1173" t="s">
        <v>618</v>
      </c>
    </row>
    <row r="17" spans="1:17" ht="30" customHeight="1" thickBot="1">
      <c r="A17" s="1097"/>
      <c r="B17" s="1098"/>
      <c r="C17" s="1099"/>
      <c r="D17" s="1100"/>
      <c r="E17" s="1101" t="s">
        <v>567</v>
      </c>
      <c r="F17" s="1102"/>
      <c r="G17" s="1103"/>
      <c r="H17" s="1102"/>
      <c r="I17" s="1104" t="s">
        <v>554</v>
      </c>
      <c r="J17" s="1102"/>
      <c r="K17" s="1102"/>
      <c r="L17" s="1102"/>
      <c r="M17" s="1111"/>
      <c r="N17" s="1113"/>
      <c r="O17" s="1024" t="s">
        <v>566</v>
      </c>
      <c r="P17" s="1112"/>
      <c r="Q17" s="1176" t="s">
        <v>617</v>
      </c>
    </row>
  </sheetData>
  <mergeCells count="10">
    <mergeCell ref="B7:B10"/>
    <mergeCell ref="B13:B16"/>
    <mergeCell ref="A2:F5"/>
    <mergeCell ref="I2:I3"/>
    <mergeCell ref="M2:M3"/>
    <mergeCell ref="N2:N3"/>
    <mergeCell ref="P2:Q5"/>
    <mergeCell ref="I4:I5"/>
    <mergeCell ref="M4:M5"/>
    <mergeCell ref="O4:O5"/>
  </mergeCells>
  <phoneticPr fontId="19"/>
  <printOptions horizontalCentered="1"/>
  <pageMargins left="0.39370078740157483" right="0.59055118110236227" top="0.78740157480314965" bottom="0.39370078740157483" header="0.51181102362204722" footer="0.51181102362204722"/>
  <pageSetup paperSize="9" orientation="portrait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6"/>
  <sheetViews>
    <sheetView workbookViewId="0">
      <selection activeCell="G26" sqref="G26"/>
    </sheetView>
  </sheetViews>
  <sheetFormatPr defaultColWidth="9" defaultRowHeight="15"/>
  <cols>
    <col min="1" max="1" width="4.09765625" style="162" customWidth="1"/>
    <col min="2" max="2" width="17.5" style="162" customWidth="1"/>
    <col min="3" max="3" width="4" style="162" customWidth="1"/>
    <col min="4" max="4" width="3.09765625" style="162" customWidth="1"/>
    <col min="5" max="5" width="13" style="162" customWidth="1"/>
    <col min="6" max="6" width="6.19921875" style="162" customWidth="1"/>
    <col min="7" max="7" width="5" style="162" customWidth="1"/>
    <col min="8" max="8" width="4.3984375" style="162" customWidth="1"/>
    <col min="9" max="9" width="13.8984375" style="162" customWidth="1"/>
    <col min="10" max="10" width="5" style="162" customWidth="1"/>
    <col min="11" max="11" width="4.3984375" style="162" customWidth="1"/>
    <col min="12" max="16384" width="9" style="162"/>
  </cols>
  <sheetData>
    <row r="1" spans="1:11" ht="27.75" customHeight="1">
      <c r="B1" s="1865" t="s">
        <v>621</v>
      </c>
      <c r="C1" s="1865"/>
      <c r="D1" s="1865"/>
      <c r="E1" s="1865"/>
      <c r="F1" s="1865"/>
      <c r="G1" s="1865"/>
      <c r="H1" s="1865"/>
      <c r="I1" s="1865"/>
    </row>
    <row r="2" spans="1:11" ht="15" customHeight="1" thickBot="1">
      <c r="B2" s="1177"/>
      <c r="C2" s="1177"/>
      <c r="D2" s="1177"/>
      <c r="E2" s="1177"/>
      <c r="F2" s="1177"/>
      <c r="G2" s="1177"/>
      <c r="H2" s="1177"/>
      <c r="I2" s="1177"/>
    </row>
    <row r="3" spans="1:11" ht="18.75" customHeight="1">
      <c r="A3" s="1897" t="s">
        <v>622</v>
      </c>
      <c r="B3" s="1852"/>
      <c r="C3" s="1852"/>
      <c r="D3" s="1852"/>
      <c r="E3" s="1852"/>
      <c r="F3" s="1852"/>
      <c r="G3" s="1852"/>
      <c r="H3" s="1853"/>
      <c r="I3" s="1851" t="s">
        <v>623</v>
      </c>
      <c r="J3" s="1852"/>
      <c r="K3" s="1898"/>
    </row>
    <row r="4" spans="1:11" ht="22.5" customHeight="1">
      <c r="A4" s="1903" t="s">
        <v>624</v>
      </c>
      <c r="B4" s="1905" t="s">
        <v>629</v>
      </c>
      <c r="C4" s="1905" t="s">
        <v>625</v>
      </c>
      <c r="D4" s="1893" t="s">
        <v>628</v>
      </c>
      <c r="E4" s="1906"/>
      <c r="F4" s="1181" t="s">
        <v>634</v>
      </c>
      <c r="G4" s="1893" t="s">
        <v>626</v>
      </c>
      <c r="H4" s="1906"/>
      <c r="I4" s="1905" t="s">
        <v>630</v>
      </c>
      <c r="J4" s="1893" t="s">
        <v>631</v>
      </c>
      <c r="K4" s="1894"/>
    </row>
    <row r="5" spans="1:11" ht="22.5" customHeight="1">
      <c r="A5" s="1904"/>
      <c r="B5" s="1856"/>
      <c r="C5" s="1856"/>
      <c r="D5" s="1895"/>
      <c r="E5" s="1907"/>
      <c r="F5" s="1182" t="s">
        <v>635</v>
      </c>
      <c r="G5" s="1895" t="s">
        <v>627</v>
      </c>
      <c r="H5" s="1907"/>
      <c r="I5" s="1856"/>
      <c r="J5" s="1895"/>
      <c r="K5" s="1896"/>
    </row>
    <row r="6" spans="1:11" ht="31.5" customHeight="1">
      <c r="A6" s="1186">
        <v>1</v>
      </c>
      <c r="B6" s="1178"/>
      <c r="C6" s="1178"/>
      <c r="D6" s="1184" t="s">
        <v>632</v>
      </c>
      <c r="E6" s="1180"/>
      <c r="F6" s="1170" t="s">
        <v>633</v>
      </c>
      <c r="G6" s="1179"/>
      <c r="H6" s="1185" t="s">
        <v>566</v>
      </c>
      <c r="I6" s="1178"/>
      <c r="J6" s="1179"/>
      <c r="K6" s="1187" t="s">
        <v>566</v>
      </c>
    </row>
    <row r="7" spans="1:11" ht="31.5" customHeight="1">
      <c r="A7" s="1186">
        <v>2</v>
      </c>
      <c r="B7" s="1178"/>
      <c r="C7" s="1178"/>
      <c r="D7" s="1184" t="s">
        <v>632</v>
      </c>
      <c r="E7" s="1180"/>
      <c r="F7" s="1170" t="s">
        <v>633</v>
      </c>
      <c r="G7" s="1179"/>
      <c r="H7" s="1185" t="s">
        <v>566</v>
      </c>
      <c r="I7" s="1178"/>
      <c r="J7" s="1179"/>
      <c r="K7" s="1187" t="s">
        <v>566</v>
      </c>
    </row>
    <row r="8" spans="1:11" ht="31.5" customHeight="1">
      <c r="A8" s="1186">
        <v>3</v>
      </c>
      <c r="B8" s="1178"/>
      <c r="C8" s="1178"/>
      <c r="D8" s="1184" t="s">
        <v>632</v>
      </c>
      <c r="E8" s="1180"/>
      <c r="F8" s="1170" t="s">
        <v>633</v>
      </c>
      <c r="G8" s="1179"/>
      <c r="H8" s="1185" t="s">
        <v>566</v>
      </c>
      <c r="I8" s="1178"/>
      <c r="J8" s="1179"/>
      <c r="K8" s="1187" t="s">
        <v>566</v>
      </c>
    </row>
    <row r="9" spans="1:11" ht="31.5" customHeight="1">
      <c r="A9" s="1186">
        <v>4</v>
      </c>
      <c r="B9" s="1178"/>
      <c r="C9" s="1178"/>
      <c r="D9" s="1184" t="s">
        <v>632</v>
      </c>
      <c r="E9" s="1180"/>
      <c r="F9" s="1170" t="s">
        <v>633</v>
      </c>
      <c r="G9" s="1179"/>
      <c r="H9" s="1185" t="s">
        <v>566</v>
      </c>
      <c r="I9" s="1178"/>
      <c r="J9" s="1179"/>
      <c r="K9" s="1187" t="s">
        <v>566</v>
      </c>
    </row>
    <row r="10" spans="1:11" ht="31.5" customHeight="1">
      <c r="A10" s="1186">
        <v>5</v>
      </c>
      <c r="B10" s="1178"/>
      <c r="C10" s="1178"/>
      <c r="D10" s="1184" t="s">
        <v>632</v>
      </c>
      <c r="E10" s="1180"/>
      <c r="F10" s="1170" t="s">
        <v>633</v>
      </c>
      <c r="G10" s="1179"/>
      <c r="H10" s="1185" t="s">
        <v>566</v>
      </c>
      <c r="I10" s="1178"/>
      <c r="J10" s="1179"/>
      <c r="K10" s="1187" t="s">
        <v>566</v>
      </c>
    </row>
    <row r="11" spans="1:11" ht="31.5" customHeight="1">
      <c r="A11" s="1186">
        <v>6</v>
      </c>
      <c r="B11" s="1178"/>
      <c r="C11" s="1178"/>
      <c r="D11" s="1184" t="s">
        <v>632</v>
      </c>
      <c r="E11" s="1180"/>
      <c r="F11" s="1170" t="s">
        <v>633</v>
      </c>
      <c r="G11" s="1179"/>
      <c r="H11" s="1185" t="s">
        <v>566</v>
      </c>
      <c r="I11" s="1178"/>
      <c r="J11" s="1179"/>
      <c r="K11" s="1187" t="s">
        <v>566</v>
      </c>
    </row>
    <row r="12" spans="1:11" ht="31.5" customHeight="1">
      <c r="A12" s="1186">
        <v>7</v>
      </c>
      <c r="B12" s="1178"/>
      <c r="C12" s="1178"/>
      <c r="D12" s="1184" t="s">
        <v>632</v>
      </c>
      <c r="E12" s="1180"/>
      <c r="F12" s="1170" t="s">
        <v>633</v>
      </c>
      <c r="G12" s="1179"/>
      <c r="H12" s="1185" t="s">
        <v>566</v>
      </c>
      <c r="I12" s="1178"/>
      <c r="J12" s="1179"/>
      <c r="K12" s="1187" t="s">
        <v>566</v>
      </c>
    </row>
    <row r="13" spans="1:11" ht="31.5" customHeight="1">
      <c r="A13" s="1186">
        <v>8</v>
      </c>
      <c r="B13" s="1178"/>
      <c r="C13" s="1178"/>
      <c r="D13" s="1184" t="s">
        <v>632</v>
      </c>
      <c r="E13" s="1180"/>
      <c r="F13" s="1170" t="s">
        <v>633</v>
      </c>
      <c r="G13" s="1179"/>
      <c r="H13" s="1185" t="s">
        <v>566</v>
      </c>
      <c r="I13" s="1178"/>
      <c r="J13" s="1179"/>
      <c r="K13" s="1187" t="s">
        <v>566</v>
      </c>
    </row>
    <row r="14" spans="1:11" ht="31.5" customHeight="1">
      <c r="A14" s="1186">
        <v>9</v>
      </c>
      <c r="B14" s="1178"/>
      <c r="C14" s="1178"/>
      <c r="D14" s="1184" t="s">
        <v>632</v>
      </c>
      <c r="E14" s="1180"/>
      <c r="F14" s="1170" t="s">
        <v>633</v>
      </c>
      <c r="G14" s="1179"/>
      <c r="H14" s="1185" t="s">
        <v>566</v>
      </c>
      <c r="I14" s="1178"/>
      <c r="J14" s="1179"/>
      <c r="K14" s="1187" t="s">
        <v>566</v>
      </c>
    </row>
    <row r="15" spans="1:11" ht="31.5" customHeight="1">
      <c r="A15" s="1186">
        <v>10</v>
      </c>
      <c r="B15" s="1178"/>
      <c r="C15" s="1178"/>
      <c r="D15" s="1184" t="s">
        <v>632</v>
      </c>
      <c r="E15" s="1180"/>
      <c r="F15" s="1170" t="s">
        <v>633</v>
      </c>
      <c r="G15" s="1179"/>
      <c r="H15" s="1185" t="s">
        <v>566</v>
      </c>
      <c r="I15" s="1178"/>
      <c r="J15" s="1179"/>
      <c r="K15" s="1187" t="s">
        <v>566</v>
      </c>
    </row>
    <row r="16" spans="1:11" ht="31.5" customHeight="1">
      <c r="A16" s="1186">
        <v>11</v>
      </c>
      <c r="B16" s="1178"/>
      <c r="C16" s="1178"/>
      <c r="D16" s="1184" t="s">
        <v>632</v>
      </c>
      <c r="E16" s="1180"/>
      <c r="F16" s="1170" t="s">
        <v>633</v>
      </c>
      <c r="G16" s="1179"/>
      <c r="H16" s="1185" t="s">
        <v>566</v>
      </c>
      <c r="I16" s="1178"/>
      <c r="J16" s="1179"/>
      <c r="K16" s="1187" t="s">
        <v>566</v>
      </c>
    </row>
    <row r="17" spans="1:11" ht="31.5" customHeight="1">
      <c r="A17" s="1186">
        <v>12</v>
      </c>
      <c r="B17" s="1178"/>
      <c r="C17" s="1178"/>
      <c r="D17" s="1184" t="s">
        <v>632</v>
      </c>
      <c r="E17" s="1180"/>
      <c r="F17" s="1170" t="s">
        <v>633</v>
      </c>
      <c r="G17" s="1179"/>
      <c r="H17" s="1185" t="s">
        <v>566</v>
      </c>
      <c r="I17" s="1178"/>
      <c r="J17" s="1179"/>
      <c r="K17" s="1187" t="s">
        <v>566</v>
      </c>
    </row>
    <row r="18" spans="1:11" ht="31.5" customHeight="1">
      <c r="A18" s="1186">
        <v>13</v>
      </c>
      <c r="B18" s="1178"/>
      <c r="C18" s="1178"/>
      <c r="D18" s="1184" t="s">
        <v>632</v>
      </c>
      <c r="E18" s="1180"/>
      <c r="F18" s="1170" t="s">
        <v>633</v>
      </c>
      <c r="G18" s="1179"/>
      <c r="H18" s="1185" t="s">
        <v>566</v>
      </c>
      <c r="I18" s="1178"/>
      <c r="J18" s="1179"/>
      <c r="K18" s="1187" t="s">
        <v>566</v>
      </c>
    </row>
    <row r="19" spans="1:11" ht="31.5" customHeight="1">
      <c r="A19" s="1186">
        <v>14</v>
      </c>
      <c r="B19" s="1178"/>
      <c r="C19" s="1178"/>
      <c r="D19" s="1184" t="s">
        <v>632</v>
      </c>
      <c r="E19" s="1180"/>
      <c r="F19" s="1170" t="s">
        <v>633</v>
      </c>
      <c r="G19" s="1179"/>
      <c r="H19" s="1185" t="s">
        <v>566</v>
      </c>
      <c r="I19" s="1178"/>
      <c r="J19" s="1179"/>
      <c r="K19" s="1187" t="s">
        <v>566</v>
      </c>
    </row>
    <row r="20" spans="1:11" ht="31.5" customHeight="1">
      <c r="A20" s="1186">
        <v>15</v>
      </c>
      <c r="B20" s="1178"/>
      <c r="C20" s="1178"/>
      <c r="D20" s="1184" t="s">
        <v>632</v>
      </c>
      <c r="E20" s="1180"/>
      <c r="F20" s="1170" t="s">
        <v>633</v>
      </c>
      <c r="G20" s="1179"/>
      <c r="H20" s="1185" t="s">
        <v>566</v>
      </c>
      <c r="I20" s="1178"/>
      <c r="J20" s="1179"/>
      <c r="K20" s="1187" t="s">
        <v>566</v>
      </c>
    </row>
    <row r="21" spans="1:11" ht="31.5" customHeight="1">
      <c r="A21" s="1186">
        <v>16</v>
      </c>
      <c r="B21" s="1178"/>
      <c r="C21" s="1178"/>
      <c r="D21" s="1184" t="s">
        <v>632</v>
      </c>
      <c r="E21" s="1180"/>
      <c r="F21" s="1170" t="s">
        <v>633</v>
      </c>
      <c r="G21" s="1179"/>
      <c r="H21" s="1185" t="s">
        <v>566</v>
      </c>
      <c r="I21" s="1178"/>
      <c r="J21" s="1179"/>
      <c r="K21" s="1187" t="s">
        <v>566</v>
      </c>
    </row>
    <row r="22" spans="1:11" ht="31.5" customHeight="1">
      <c r="A22" s="1186">
        <v>17</v>
      </c>
      <c r="B22" s="1178"/>
      <c r="C22" s="1178"/>
      <c r="D22" s="1184" t="s">
        <v>632</v>
      </c>
      <c r="E22" s="1180"/>
      <c r="F22" s="1170" t="s">
        <v>633</v>
      </c>
      <c r="G22" s="1179"/>
      <c r="H22" s="1185" t="s">
        <v>566</v>
      </c>
      <c r="I22" s="1178"/>
      <c r="J22" s="1179"/>
      <c r="K22" s="1187" t="s">
        <v>566</v>
      </c>
    </row>
    <row r="23" spans="1:11" ht="31.5" customHeight="1">
      <c r="A23" s="1186">
        <v>18</v>
      </c>
      <c r="B23" s="1178"/>
      <c r="C23" s="1178"/>
      <c r="D23" s="1184" t="s">
        <v>632</v>
      </c>
      <c r="E23" s="1180"/>
      <c r="F23" s="1170" t="s">
        <v>633</v>
      </c>
      <c r="G23" s="1179"/>
      <c r="H23" s="1185" t="s">
        <v>566</v>
      </c>
      <c r="I23" s="1178"/>
      <c r="J23" s="1179"/>
      <c r="K23" s="1187" t="s">
        <v>566</v>
      </c>
    </row>
    <row r="24" spans="1:11" ht="31.5" customHeight="1">
      <c r="A24" s="1186">
        <v>19</v>
      </c>
      <c r="B24" s="1178"/>
      <c r="C24" s="1178"/>
      <c r="D24" s="1184" t="s">
        <v>632</v>
      </c>
      <c r="E24" s="1180"/>
      <c r="F24" s="1170" t="s">
        <v>633</v>
      </c>
      <c r="G24" s="1179"/>
      <c r="H24" s="1185" t="s">
        <v>566</v>
      </c>
      <c r="I24" s="1178"/>
      <c r="J24" s="1179"/>
      <c r="K24" s="1187" t="s">
        <v>566</v>
      </c>
    </row>
    <row r="25" spans="1:11" ht="31.5" customHeight="1" thickBot="1">
      <c r="A25" s="1186">
        <v>20</v>
      </c>
      <c r="B25" s="1178"/>
      <c r="C25" s="1178"/>
      <c r="D25" s="1184" t="s">
        <v>632</v>
      </c>
      <c r="E25" s="1180"/>
      <c r="F25" s="1170" t="s">
        <v>633</v>
      </c>
      <c r="G25" s="1189"/>
      <c r="H25" s="1193" t="s">
        <v>566</v>
      </c>
      <c r="I25" s="1178"/>
      <c r="J25" s="1189"/>
      <c r="K25" s="1190" t="s">
        <v>566</v>
      </c>
    </row>
    <row r="26" spans="1:11" ht="38.25" customHeight="1" thickBot="1">
      <c r="A26" s="1899" t="s">
        <v>649</v>
      </c>
      <c r="B26" s="1850"/>
      <c r="C26" s="1900"/>
      <c r="D26" s="1901"/>
      <c r="E26" s="1901"/>
      <c r="F26" s="1902"/>
      <c r="G26" s="1191"/>
      <c r="H26" s="1201" t="s">
        <v>566</v>
      </c>
      <c r="I26" s="1202"/>
      <c r="J26" s="1203"/>
      <c r="K26" s="1201" t="s">
        <v>566</v>
      </c>
    </row>
  </sheetData>
  <mergeCells count="13">
    <mergeCell ref="B1:I1"/>
    <mergeCell ref="A4:A5"/>
    <mergeCell ref="B4:B5"/>
    <mergeCell ref="C4:C5"/>
    <mergeCell ref="D4:E5"/>
    <mergeCell ref="G4:H4"/>
    <mergeCell ref="G5:H5"/>
    <mergeCell ref="I4:I5"/>
    <mergeCell ref="J4:K5"/>
    <mergeCell ref="A3:H3"/>
    <mergeCell ref="I3:K3"/>
    <mergeCell ref="A26:B26"/>
    <mergeCell ref="C26:F26"/>
  </mergeCells>
  <phoneticPr fontId="19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7</vt:i4>
      </vt:variant>
    </vt:vector>
  </HeadingPairs>
  <TitlesOfParts>
    <vt:vector size="31" baseType="lpstr">
      <vt:lpstr>表紙</vt:lpstr>
      <vt:lpstr>家族</vt:lpstr>
      <vt:lpstr>土地</vt:lpstr>
      <vt:lpstr>機械</vt:lpstr>
      <vt:lpstr>農産</vt:lpstr>
      <vt:lpstr>農雑</vt:lpstr>
      <vt:lpstr>乳牛</vt:lpstr>
      <vt:lpstr>和牛</vt:lpstr>
      <vt:lpstr>軽種馬①</vt:lpstr>
      <vt:lpstr>軽種馬②</vt:lpstr>
      <vt:lpstr>軽種馬③</vt:lpstr>
      <vt:lpstr>肥料・農薬・種苗</vt:lpstr>
      <vt:lpstr>内訳(肥料・農薬・種苗・資材)</vt:lpstr>
      <vt:lpstr>資材 </vt:lpstr>
      <vt:lpstr>飼料</vt:lpstr>
      <vt:lpstr>養畜</vt:lpstr>
      <vt:lpstr>共済</vt:lpstr>
      <vt:lpstr>賃料料金</vt:lpstr>
      <vt:lpstr>租税公課</vt:lpstr>
      <vt:lpstr>資金</vt:lpstr>
      <vt:lpstr>家計</vt:lpstr>
      <vt:lpstr>ｸﾐｶﾝ</vt:lpstr>
      <vt:lpstr>方針・決済欄</vt:lpstr>
      <vt:lpstr>月別計画</vt:lpstr>
      <vt:lpstr>共済!Print_Area</vt:lpstr>
      <vt:lpstr>月別計画!Print_Area</vt:lpstr>
      <vt:lpstr>資金!Print_Area</vt:lpstr>
      <vt:lpstr>租税公課!Print_Area</vt:lpstr>
      <vt:lpstr>賃料料金!Print_Area</vt:lpstr>
      <vt:lpstr>'内訳(肥料・農薬・種苗・資材)'!Print_Area</vt:lpstr>
      <vt:lpstr>農産!Print_Area</vt:lpstr>
    </vt:vector>
  </TitlesOfParts>
  <Company>鵡川パソコン倶楽部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営農計画書作成プログラム</dc:title>
  <dc:creator>Hitoshi Kanaya</dc:creator>
  <cp:lastModifiedBy>takahiro hayashi</cp:lastModifiedBy>
  <cp:lastPrinted>2025-12-05T05:42:01Z</cp:lastPrinted>
  <dcterms:created xsi:type="dcterms:W3CDTF">2000-02-06T02:22:22Z</dcterms:created>
  <dcterms:modified xsi:type="dcterms:W3CDTF">2025-12-05T05:45:50Z</dcterms:modified>
</cp:coreProperties>
</file>